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ed0aa5cdc9b78049/Documenten/1_gilde/AMBROSIUS Haarsteeg/LUCHT GEWEER/2025-2026/"/>
    </mc:Choice>
  </mc:AlternateContent>
  <xr:revisionPtr revIDLastSave="464" documentId="13_ncr:1_{CA61E294-8C93-4F3C-8541-7FF26679448D}" xr6:coauthVersionLast="47" xr6:coauthVersionMax="47" xr10:uidLastSave="{0AFA0118-3B61-4E2F-A7B5-0CDA5518E44F}"/>
  <bookViews>
    <workbookView xWindow="-120" yWindow="-120" windowWidth="29040" windowHeight="15720" tabRatio="601" xr2:uid="{00000000-000D-0000-FFFF-FFFF00000000}"/>
  </bookViews>
  <sheets>
    <sheet name="Luchtgeweer" sheetId="2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4" i="22" l="1" a="1"/>
  <c r="F24" i="22" s="1"/>
  <c r="E24" i="22" s="1"/>
  <c r="C24" i="22" s="1"/>
  <c r="G24" i="22"/>
  <c r="AV24" i="22"/>
  <c r="F8" i="22" a="1"/>
  <c r="F8" i="22" s="1"/>
  <c r="E8" i="22" s="1"/>
  <c r="F9" i="22" a="1"/>
  <c r="F9" i="22" s="1"/>
  <c r="E9" i="22" s="1"/>
  <c r="F14" i="22" a="1"/>
  <c r="F14" i="22" s="1"/>
  <c r="E14" i="22" s="1"/>
  <c r="F12" i="22" a="1"/>
  <c r="F12" i="22" s="1"/>
  <c r="E12" i="22" s="1"/>
  <c r="C12" i="22" s="1"/>
  <c r="F10" i="22" a="1"/>
  <c r="F10" i="22" s="1"/>
  <c r="E10" i="22" s="1"/>
  <c r="F11" i="22" a="1"/>
  <c r="F11" i="22" s="1"/>
  <c r="E11" i="22" s="1"/>
  <c r="F13" i="22" a="1"/>
  <c r="F13" i="22" s="1"/>
  <c r="E13" i="22" s="1"/>
  <c r="C13" i="22" s="1"/>
  <c r="F21" i="22" a="1"/>
  <c r="F21" i="22" s="1"/>
  <c r="E21" i="22" s="1"/>
  <c r="F16" i="22" a="1"/>
  <c r="F16" i="22" s="1"/>
  <c r="E16" i="22" s="1"/>
  <c r="C16" i="22" s="1"/>
  <c r="F17" i="22" a="1"/>
  <c r="F17" i="22" s="1"/>
  <c r="E17" i="22" s="1"/>
  <c r="F15" i="22" a="1"/>
  <c r="F15" i="22" s="1"/>
  <c r="E15" i="22" s="1"/>
  <c r="C15" i="22" s="1"/>
  <c r="F20" i="22" a="1"/>
  <c r="F20" i="22" s="1"/>
  <c r="E20" i="22" s="1"/>
  <c r="F19" i="22" a="1"/>
  <c r="F19" i="22" s="1"/>
  <c r="E19" i="22" s="1"/>
  <c r="F18" i="22" a="1"/>
  <c r="F18" i="22" s="1"/>
  <c r="E18" i="22" s="1"/>
  <c r="F22" i="22" a="1"/>
  <c r="F22" i="22" s="1"/>
  <c r="E22" i="22" s="1"/>
  <c r="F23" i="22" a="1"/>
  <c r="F23" i="22" s="1"/>
  <c r="E23" i="22" s="1"/>
  <c r="C23" i="22" s="1"/>
  <c r="F7" i="22" a="1"/>
  <c r="F7" i="22" s="1"/>
  <c r="E7" i="22" s="1"/>
  <c r="C7" i="22" s="1"/>
  <c r="G15" i="22"/>
  <c r="G12" i="22"/>
  <c r="AV16" i="22"/>
  <c r="AV18" i="22"/>
  <c r="AV14" i="22"/>
  <c r="AV11" i="22"/>
  <c r="AV17" i="22"/>
  <c r="G23" i="22"/>
  <c r="G7" i="22"/>
  <c r="AV22" i="22"/>
  <c r="G9" i="22"/>
  <c r="G16" i="22"/>
  <c r="AV12" i="22"/>
  <c r="AV13" i="22"/>
  <c r="AV9" i="22"/>
  <c r="AV21" i="22"/>
  <c r="AV23" i="22"/>
  <c r="AV8" i="22"/>
  <c r="AV15" i="22"/>
  <c r="AV19" i="22"/>
  <c r="AV7" i="22"/>
  <c r="AV20" i="22"/>
  <c r="AV10" i="22"/>
  <c r="G17" i="22"/>
  <c r="G8" i="22"/>
  <c r="G21" i="22"/>
  <c r="G14" i="22"/>
  <c r="G11" i="22"/>
  <c r="G19" i="22"/>
  <c r="G13" i="22"/>
  <c r="G18" i="22"/>
  <c r="G20" i="22"/>
  <c r="G22" i="22"/>
  <c r="G10" i="22"/>
  <c r="C18" i="22" l="1"/>
  <c r="C21" i="22"/>
  <c r="C19" i="22"/>
  <c r="C11" i="22"/>
  <c r="C22" i="22"/>
  <c r="C9" i="22"/>
  <c r="C10" i="22"/>
  <c r="C17" i="22"/>
  <c r="C20" i="22"/>
  <c r="C8" i="22"/>
  <c r="C14" i="2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<sst xmlns="http://schemas.openxmlformats.org/spreadsheetml/2006/main" count="364" uniqueCount="111">
  <si>
    <t>NAAM</t>
  </si>
  <si>
    <t>SEIZOEN</t>
  </si>
  <si>
    <t>DIT</t>
  </si>
  <si>
    <t>VORIG</t>
  </si>
  <si>
    <t>ALLE</t>
  </si>
  <si>
    <t>HOOGSTE</t>
  </si>
  <si>
    <t>PUNTEN</t>
  </si>
  <si>
    <t>GEMIDD.</t>
  </si>
  <si>
    <t>WEDSTR.</t>
  </si>
  <si>
    <t>VERSCHIL</t>
  </si>
  <si>
    <t>Wim de Gouw</t>
  </si>
  <si>
    <t>Tonnie Koks</t>
  </si>
  <si>
    <t>Frans Mommersteeg</t>
  </si>
  <si>
    <t>Jeroen van Oss</t>
  </si>
  <si>
    <t>Jan de Vaan</t>
  </si>
  <si>
    <t>Francien v/d Wiel</t>
  </si>
  <si>
    <t>Wilma van de Lee</t>
  </si>
  <si>
    <t>Rudy van Falier</t>
  </si>
  <si>
    <t>aan</t>
  </si>
  <si>
    <t>wezig</t>
  </si>
  <si>
    <t>wedstr</t>
  </si>
  <si>
    <t>De 4 OVLB wedstrijden tellen verplicht mee. Hier voor wordt het aantal geschoten punten verdubbeld.</t>
  </si>
  <si>
    <t>ONDERDEEL</t>
  </si>
  <si>
    <t>OPGELEGD</t>
  </si>
  <si>
    <t>VRIJEHAND</t>
  </si>
  <si>
    <t>vrijehand</t>
  </si>
  <si>
    <t>opgelegd</t>
  </si>
  <si>
    <t>Falier R</t>
  </si>
  <si>
    <t>Koks T</t>
  </si>
  <si>
    <t>Lee W</t>
  </si>
  <si>
    <t>Oss J</t>
  </si>
  <si>
    <t>Vaan J</t>
  </si>
  <si>
    <t>Gouw W</t>
  </si>
  <si>
    <t>Mommersteeg F</t>
  </si>
  <si>
    <t>Wiel F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</si>
  <si>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</si>
  <si>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</si>
  <si>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</si>
  <si>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</si>
  <si>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</si>
  <si>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</si>
  <si>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</si>
  <si>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</si>
  <si>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</si>
  <si>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</si>
  <si>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</si>
  <si>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</si>
  <si>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</si>
  <si>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</si>
  <si>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</si>
  <si>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</si>
  <si>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</si>
  <si>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</si>
  <si>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</si>
  <si>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</si>
  <si>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</si>
  <si>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</si>
  <si>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</si>
  <si>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</si>
  <si>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</si>
  <si>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</si>
  <si>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</si>
  <si>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</si>
  <si>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</si>
  <si>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</si>
  <si>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</si>
  <si>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</si>
  <si>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</si>
  <si>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</si>
  <si>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</si>
  <si>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st. Ambrosius</t>
  </si>
  <si>
    <t>Frans van Beurden</t>
  </si>
  <si>
    <t>Beurden F</t>
  </si>
  <si>
    <t>Gerard van Beurden</t>
  </si>
  <si>
    <t>Dorien de Kort</t>
  </si>
  <si>
    <t>Beurden G</t>
  </si>
  <si>
    <t>Kort D</t>
  </si>
  <si>
    <t>Daniëlle van der Lee</t>
  </si>
  <si>
    <t>Lee D</t>
  </si>
  <si>
    <t>Justin van Son</t>
  </si>
  <si>
    <t>Son J</t>
  </si>
  <si>
    <t>nee</t>
  </si>
  <si>
    <t>65+ voor aanvang 5e wedstrijddag kiezen voor opgelegd of vrije-hand</t>
  </si>
  <si>
    <t>Om in het Eindklassement mee te tellen moeten er minimaal 15 series geschoten zijn.</t>
  </si>
  <si>
    <t>36</t>
  </si>
  <si>
    <t>37</t>
  </si>
  <si>
    <t>38</t>
  </si>
  <si>
    <t>39</t>
  </si>
  <si>
    <t>x</t>
  </si>
  <si>
    <t>Thijs Koks</t>
  </si>
  <si>
    <t>koks TH</t>
  </si>
  <si>
    <t>De winnaar is diegene die de meeste vooruitgang heeft geboekt ten opzichte van het gemiddelde van vorig hoogste gemiddelde, dit over de 15 hoogst geschoten wedstrijden</t>
  </si>
  <si>
    <t>Indien geen gemiddelde dient u eerst een gemiddelde score op te bouwen voor het jaar daarop.</t>
  </si>
  <si>
    <t>Alex Hus</t>
  </si>
  <si>
    <t>Hus A</t>
  </si>
  <si>
    <t>Geschoten word op woensdag avond en op zondag morgen.                                                                           Ook op feestdagen i.o.l. met luchtgeweer commissie.                                                                                 Inhalen niet geschoten wedstrijden mag.</t>
  </si>
  <si>
    <t>A vrijehand</t>
  </si>
  <si>
    <t>2025 /2026</t>
  </si>
  <si>
    <t>Griendt CH</t>
  </si>
  <si>
    <t>Max van Bokhoven</t>
  </si>
  <si>
    <t>Bokhoven J</t>
  </si>
  <si>
    <t>Christian v/d Griendt</t>
  </si>
  <si>
    <t>1e</t>
  </si>
  <si>
    <t>2e</t>
  </si>
  <si>
    <t>3e</t>
  </si>
  <si>
    <t>4e</t>
  </si>
  <si>
    <t>5e</t>
  </si>
  <si>
    <t>6e</t>
  </si>
  <si>
    <t>Hoogste score</t>
  </si>
  <si>
    <t>Beste verbetering</t>
  </si>
  <si>
    <t>7e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</si>
</sst>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_ ;[Red]\-0.00\ "/>
  </numFmts>
  <fonts count="21" x14ac:knownFonts="1">
    <font>
      <sz val="10"/>
      <name val="Arial"/>
    </font>
    <font>
      <b/>
      <sz val="12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b/>
      <sz val="22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b/>
      <sz val="8"/>
      <color rgb="FF0070C0"/>
      <name val="Arial"/>
      <family val="2"/>
    </font>
    <font>
      <b/>
      <sz val="12"/>
      <color rgb="FF0070C0"/>
      <name val="Arial"/>
      <family val="2"/>
    </font>
    <font>
      <b/>
      <sz val="8"/>
      <color rgb="FFFF0000"/>
      <name val="Arial"/>
      <family val="2"/>
    </font>
    <font>
      <b/>
      <sz val="12"/>
      <color rgb="FFFF0000"/>
      <name val="Arial"/>
      <family val="2"/>
    </font>
    <font>
      <sz val="72"/>
      <color rgb="FF6600CC"/>
      <name val="Old English Text MT"/>
      <family val="4"/>
    </font>
    <font>
      <sz val="10"/>
      <color rgb="FF000000"/>
      <name val="Arial"/>
      <family val="2"/>
    </font>
    <font>
      <b/>
      <sz val="11"/>
      <name val="Arial"/>
      <family val="2"/>
    </font>
    <font>
      <b/>
      <sz val="12"/>
      <color theme="5" tint="-0.499984740745262"/>
      <name val="Arial"/>
      <family val="2"/>
    </font>
    <font>
      <b/>
      <sz val="10"/>
      <color rgb="FFFF0000"/>
      <name val="Arial"/>
      <family val="2"/>
    </font>
    <font>
      <sz val="12"/>
      <color rgb="FFFF0000"/>
      <name val="Arial"/>
      <family val="2"/>
    </font>
    <font>
      <b/>
      <sz val="12"/>
      <color theme="5" tint="-0.249977111117893"/>
      <name val="Arial"/>
      <family val="2"/>
    </font>
    <font>
      <b/>
      <sz val="12"/>
      <color rgb="FF00B050"/>
      <name val="Arial"/>
      <family val="2"/>
    </font>
    <font>
      <sz val="12"/>
      <color rgb="FF00B050"/>
      <name val="Arial"/>
      <family val="2"/>
    </font>
    <font>
      <sz val="12"/>
      <color rgb="FF00B0F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7DD4E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9.9978637043366805E-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1" fillId="3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0" fontId="1" fillId="4" borderId="2" xfId="0" applyFont="1" applyFill="1" applyBorder="1" applyAlignment="1">
      <alignment horizontal="left" vertical="center"/>
    </xf>
    <xf numFmtId="0" fontId="1" fillId="5" borderId="1" xfId="0" applyFont="1" applyFill="1" applyBorder="1" applyAlignment="1">
      <alignment horizontal="left" vertical="center"/>
    </xf>
    <xf numFmtId="0" fontId="1" fillId="5" borderId="2" xfId="0" applyFont="1" applyFill="1" applyBorder="1" applyAlignment="1">
      <alignment horizontal="left" vertical="center"/>
    </xf>
    <xf numFmtId="0" fontId="1" fillId="6" borderId="1" xfId="0" applyFont="1" applyFill="1" applyBorder="1" applyAlignment="1">
      <alignment horizontal="left" vertical="center"/>
    </xf>
    <xf numFmtId="0" fontId="1" fillId="6" borderId="2" xfId="0" applyFont="1" applyFill="1" applyBorder="1" applyAlignment="1">
      <alignment horizontal="left" vertical="center"/>
    </xf>
    <xf numFmtId="0" fontId="1" fillId="7" borderId="1" xfId="0" applyFont="1" applyFill="1" applyBorder="1" applyAlignment="1">
      <alignment horizontal="left" vertical="center"/>
    </xf>
    <xf numFmtId="0" fontId="1" fillId="7" borderId="2" xfId="0" applyFont="1" applyFill="1" applyBorder="1" applyAlignment="1">
      <alignment horizontal="left" vertical="center"/>
    </xf>
    <xf numFmtId="0" fontId="3" fillId="3" borderId="4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1" fillId="8" borderId="2" xfId="0" applyFont="1" applyFill="1" applyBorder="1" applyAlignment="1">
      <alignment horizontal="left" vertical="center"/>
    </xf>
    <xf numFmtId="164" fontId="6" fillId="8" borderId="2" xfId="0" applyNumberFormat="1" applyFont="1" applyFill="1" applyBorder="1" applyAlignment="1">
      <alignment horizontal="center" vertical="center"/>
    </xf>
    <xf numFmtId="2" fontId="1" fillId="8" borderId="2" xfId="0" applyNumberFormat="1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left" vertical="center"/>
    </xf>
    <xf numFmtId="0" fontId="1" fillId="9" borderId="2" xfId="0" applyFont="1" applyFill="1" applyBorder="1" applyAlignment="1">
      <alignment horizontal="left" vertical="center"/>
    </xf>
    <xf numFmtId="164" fontId="6" fillId="9" borderId="2" xfId="0" applyNumberFormat="1" applyFont="1" applyFill="1" applyBorder="1" applyAlignment="1">
      <alignment horizontal="center" vertical="center"/>
    </xf>
    <xf numFmtId="2" fontId="1" fillId="9" borderId="2" xfId="0" applyNumberFormat="1" applyFont="1" applyFill="1" applyBorder="1" applyAlignment="1">
      <alignment horizontal="center" vertical="center"/>
    </xf>
    <xf numFmtId="2" fontId="2" fillId="9" borderId="2" xfId="0" applyNumberFormat="1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center" vertical="center"/>
    </xf>
    <xf numFmtId="1" fontId="2" fillId="9" borderId="8" xfId="0" applyNumberFormat="1" applyFont="1" applyFill="1" applyBorder="1" applyAlignment="1">
      <alignment horizontal="center" vertical="center"/>
    </xf>
    <xf numFmtId="1" fontId="2" fillId="9" borderId="2" xfId="0" applyNumberFormat="1" applyFont="1" applyFill="1" applyBorder="1" applyAlignment="1">
      <alignment horizontal="center" vertical="center"/>
    </xf>
    <xf numFmtId="1" fontId="2" fillId="8" borderId="8" xfId="0" applyNumberFormat="1" applyFont="1" applyFill="1" applyBorder="1" applyAlignment="1">
      <alignment horizontal="center" vertical="center"/>
    </xf>
    <xf numFmtId="1" fontId="2" fillId="8" borderId="2" xfId="0" applyNumberFormat="1" applyFont="1" applyFill="1" applyBorder="1" applyAlignment="1">
      <alignment horizontal="center" vertical="center"/>
    </xf>
    <xf numFmtId="0" fontId="2" fillId="9" borderId="2" xfId="0" applyFont="1" applyFill="1" applyBorder="1" applyAlignment="1">
      <alignment horizontal="center" vertical="center"/>
    </xf>
    <xf numFmtId="0" fontId="2" fillId="10" borderId="0" xfId="0" applyFont="1" applyFill="1" applyAlignment="1" applyProtection="1">
      <alignment horizontal="center" vertical="center"/>
      <protection locked="0"/>
    </xf>
    <xf numFmtId="49" fontId="5" fillId="3" borderId="0" xfId="0" applyNumberFormat="1" applyFont="1" applyFill="1" applyAlignment="1" applyProtection="1">
      <alignment horizontal="center" vertical="center"/>
      <protection locked="0"/>
    </xf>
    <xf numFmtId="1" fontId="2" fillId="9" borderId="2" xfId="0" applyNumberFormat="1" applyFont="1" applyFill="1" applyBorder="1" applyAlignment="1" applyProtection="1">
      <alignment horizontal="center" vertical="center"/>
      <protection locked="0"/>
    </xf>
    <xf numFmtId="1" fontId="2" fillId="8" borderId="2" xfId="0" applyNumberFormat="1" applyFont="1" applyFill="1" applyBorder="1" applyAlignment="1" applyProtection="1">
      <alignment horizontal="center" vertical="center"/>
      <protection locked="0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2" fillId="8" borderId="2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left" vertical="center"/>
    </xf>
    <xf numFmtId="2" fontId="8" fillId="9" borderId="2" xfId="0" applyNumberFormat="1" applyFont="1" applyFill="1" applyBorder="1" applyAlignment="1">
      <alignment horizontal="center" vertical="center"/>
    </xf>
    <xf numFmtId="2" fontId="8" fillId="8" borderId="2" xfId="0" applyNumberFormat="1" applyFont="1" applyFill="1" applyBorder="1" applyAlignment="1">
      <alignment horizontal="center" vertical="center"/>
    </xf>
    <xf numFmtId="2" fontId="8" fillId="8" borderId="1" xfId="0" applyNumberFormat="1" applyFont="1" applyFill="1" applyBorder="1" applyAlignment="1">
      <alignment horizontal="center" vertical="center"/>
    </xf>
    <xf numFmtId="2" fontId="8" fillId="9" borderId="1" xfId="0" applyNumberFormat="1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2" fillId="8" borderId="0" xfId="0" applyFont="1" applyFill="1" applyAlignment="1" applyProtection="1">
      <alignment horizontal="left" vertical="center"/>
      <protection locked="0"/>
    </xf>
    <xf numFmtId="0" fontId="3" fillId="3" borderId="14" xfId="0" applyFont="1" applyFill="1" applyBorder="1" applyAlignment="1">
      <alignment horizontal="center" vertical="center"/>
    </xf>
    <xf numFmtId="0" fontId="2" fillId="8" borderId="0" xfId="0" applyFont="1" applyFill="1" applyAlignment="1">
      <alignment horizontal="left" vertical="center"/>
    </xf>
    <xf numFmtId="0" fontId="2" fillId="8" borderId="0" xfId="0" applyFont="1" applyFill="1" applyAlignment="1" applyProtection="1">
      <alignment horizontal="center" vertical="center"/>
      <protection locked="0"/>
    </xf>
    <xf numFmtId="0" fontId="2" fillId="9" borderId="0" xfId="0" applyFont="1" applyFill="1" applyAlignment="1" applyProtection="1">
      <alignment horizontal="left" vertical="center"/>
      <protection locked="0"/>
    </xf>
    <xf numFmtId="0" fontId="2" fillId="9" borderId="0" xfId="0" applyFont="1" applyFill="1" applyAlignment="1">
      <alignment horizontal="left" vertical="center"/>
    </xf>
    <xf numFmtId="0" fontId="2" fillId="9" borderId="0" xfId="0" applyFont="1" applyFill="1" applyAlignment="1" applyProtection="1">
      <alignment horizontal="center" vertical="center"/>
      <protection locked="0"/>
    </xf>
    <xf numFmtId="0" fontId="1" fillId="8" borderId="0" xfId="0" applyFont="1" applyFill="1" applyAlignment="1" applyProtection="1">
      <alignment vertical="center"/>
      <protection locked="0"/>
    </xf>
    <xf numFmtId="49" fontId="5" fillId="11" borderId="13" xfId="0" applyNumberFormat="1" applyFont="1" applyFill="1" applyBorder="1" applyAlignment="1">
      <alignment horizontal="center" vertical="center"/>
    </xf>
    <xf numFmtId="1" fontId="2" fillId="9" borderId="17" xfId="0" applyNumberFormat="1" applyFont="1" applyFill="1" applyBorder="1" applyAlignment="1">
      <alignment horizontal="center" vertical="center"/>
    </xf>
    <xf numFmtId="1" fontId="2" fillId="8" borderId="17" xfId="0" applyNumberFormat="1" applyFont="1" applyFill="1" applyBorder="1" applyAlignment="1">
      <alignment horizontal="center" vertical="center"/>
    </xf>
    <xf numFmtId="2" fontId="1" fillId="9" borderId="16" xfId="0" applyNumberFormat="1" applyFont="1" applyFill="1" applyBorder="1" applyAlignment="1">
      <alignment horizontal="center" vertical="center"/>
    </xf>
    <xf numFmtId="2" fontId="1" fillId="8" borderId="16" xfId="0" applyNumberFormat="1" applyFont="1" applyFill="1" applyBorder="1" applyAlignment="1">
      <alignment horizontal="center" vertical="center"/>
    </xf>
    <xf numFmtId="2" fontId="10" fillId="8" borderId="16" xfId="0" applyNumberFormat="1" applyFont="1" applyFill="1" applyBorder="1" applyAlignment="1">
      <alignment horizontal="center" vertical="center"/>
    </xf>
    <xf numFmtId="2" fontId="10" fillId="9" borderId="16" xfId="0" applyNumberFormat="1" applyFont="1" applyFill="1" applyBorder="1" applyAlignment="1">
      <alignment horizontal="center" vertical="center"/>
    </xf>
    <xf numFmtId="0" fontId="5" fillId="3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2" fontId="14" fillId="8" borderId="2" xfId="0" applyNumberFormat="1" applyFont="1" applyFill="1" applyBorder="1" applyAlignment="1">
      <alignment horizontal="center" vertical="center"/>
    </xf>
    <xf numFmtId="49" fontId="15" fillId="11" borderId="13" xfId="0" applyNumberFormat="1" applyFont="1" applyFill="1" applyBorder="1" applyAlignment="1">
      <alignment horizontal="center" vertical="center"/>
    </xf>
    <xf numFmtId="1" fontId="16" fillId="8" borderId="17" xfId="0" applyNumberFormat="1" applyFont="1" applyFill="1" applyBorder="1" applyAlignment="1">
      <alignment horizontal="center" vertical="center"/>
    </xf>
    <xf numFmtId="1" fontId="16" fillId="9" borderId="2" xfId="0" applyNumberFormat="1" applyFont="1" applyFill="1" applyBorder="1" applyAlignment="1">
      <alignment horizontal="center" vertical="center"/>
    </xf>
    <xf numFmtId="1" fontId="16" fillId="9" borderId="17" xfId="0" applyNumberFormat="1" applyFont="1" applyFill="1" applyBorder="1" applyAlignment="1">
      <alignment horizontal="center" vertical="center"/>
    </xf>
    <xf numFmtId="1" fontId="16" fillId="8" borderId="2" xfId="0" applyNumberFormat="1" applyFont="1" applyFill="1" applyBorder="1" applyAlignment="1">
      <alignment horizontal="center" vertical="center"/>
    </xf>
    <xf numFmtId="0" fontId="16" fillId="9" borderId="2" xfId="0" applyFont="1" applyFill="1" applyBorder="1" applyAlignment="1">
      <alignment horizontal="center" vertical="center"/>
    </xf>
    <xf numFmtId="0" fontId="16" fillId="8" borderId="2" xfId="0" applyFont="1" applyFill="1" applyBorder="1" applyAlignment="1">
      <alignment horizontal="center" vertical="center"/>
    </xf>
    <xf numFmtId="2" fontId="17" fillId="9" borderId="2" xfId="0" applyNumberFormat="1" applyFont="1" applyFill="1" applyBorder="1" applyAlignment="1">
      <alignment horizontal="center" vertical="center"/>
    </xf>
    <xf numFmtId="2" fontId="14" fillId="9" borderId="2" xfId="0" applyNumberFormat="1" applyFont="1" applyFill="1" applyBorder="1" applyAlignment="1">
      <alignment horizontal="center" vertical="center"/>
    </xf>
    <xf numFmtId="2" fontId="2" fillId="8" borderId="2" xfId="0" applyNumberFormat="1" applyFont="1" applyFill="1" applyBorder="1" applyAlignment="1">
      <alignment horizontal="center" vertical="center"/>
    </xf>
    <xf numFmtId="2" fontId="18" fillId="8" borderId="2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1" fillId="8" borderId="2" xfId="0" applyFont="1" applyFill="1" applyBorder="1" applyAlignment="1">
      <alignment horizontal="center" vertical="center" wrapText="1"/>
    </xf>
    <xf numFmtId="0" fontId="11" fillId="10" borderId="0" xfId="0" applyFont="1" applyFill="1" applyAlignment="1">
      <alignment horizontal="left" vertical="center"/>
    </xf>
    <xf numFmtId="0" fontId="13" fillId="8" borderId="2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microsoft.com/office/2006/relationships/vbaProject" Target="vbaProject.bin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581025</xdr:colOff>
          <xdr:row>0</xdr:row>
          <xdr:rowOff>257175</xdr:rowOff>
        </xdr:from>
        <xdr:to>
          <xdr:col>0</xdr:col>
          <xdr:colOff>1476375</xdr:colOff>
          <xdr:row>0</xdr:row>
          <xdr:rowOff>800100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nl-NL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KLEUR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495300</xdr:colOff>
          <xdr:row>0</xdr:row>
          <xdr:rowOff>238125</xdr:rowOff>
        </xdr:from>
        <xdr:to>
          <xdr:col>4</xdr:col>
          <xdr:colOff>28575</xdr:colOff>
          <xdr:row>0</xdr:row>
          <xdr:rowOff>790575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nl-NL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PUNTEN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695325</xdr:colOff>
          <xdr:row>0</xdr:row>
          <xdr:rowOff>238125</xdr:rowOff>
        </xdr:from>
        <xdr:to>
          <xdr:col>8</xdr:col>
          <xdr:colOff>57150</xdr:colOff>
          <xdr:row>0</xdr:row>
          <xdr:rowOff>790575</xdr:rowOff>
        </xdr:to>
        <xdr:sp macro="" textlink="">
          <xdr:nvSpPr>
            <xdr:cNvPr id="1027" name="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nl-NL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NAAM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-thema">
  <a:themeElements>
    <a:clrScheme name="jan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DBEEF3"/>
      </a:accent1>
      <a:accent2>
        <a:srgbClr val="FEB2FF"/>
      </a:accent2>
      <a:accent3>
        <a:srgbClr val="EBF1DD"/>
      </a:accent3>
      <a:accent4>
        <a:srgbClr val="E5E0EC"/>
      </a:accent4>
      <a:accent5>
        <a:srgbClr val="DBEEF3"/>
      </a:accent5>
      <a:accent6>
        <a:srgbClr val="FDEADA"/>
      </a:accent6>
      <a:hlink>
        <a:srgbClr val="C6D9F0"/>
      </a:hlink>
      <a:folHlink>
        <a:srgbClr val="F2DCDB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BB282"/>
  <sheetViews>
    <sheetView tabSelected="1" zoomScale="93" zoomScaleNormal="93" workbookViewId="0">
      <pane xSplit="8" ySplit="6" topLeftCell="I12" activePane="bottomRight" state="frozen"/>
      <selection pane="topRight" activeCell="I1" sqref="I1"/>
      <selection pane="bottomLeft" activeCell="A7" sqref="A7"/>
      <selection pane="bottomRight" sqref="A1:AU1"/>
    </sheetView>
  </sheetViews>
  <sheetFormatPr defaultRowHeight="15" x14ac:dyDescent="0.2"/>
  <cols>
    <col min="1" max="1" width="23.85546875" style="1" customWidth="1"/>
    <col min="2" max="2" width="25.42578125" style="1" hidden="1" customWidth="1"/>
    <col min="3" max="3" width="11.5703125" style="1" customWidth="1"/>
    <col min="4" max="4" width="8.7109375" style="1" customWidth="1"/>
    <col min="5" max="5" width="8.85546875" style="1" customWidth="1"/>
    <col min="6" max="6" width="10.7109375" style="1" hidden="1" customWidth="1"/>
    <col min="7" max="7" width="8.85546875" style="1" hidden="1" customWidth="1"/>
    <col min="8" max="8" width="12.5703125" style="1" customWidth="1"/>
    <col min="9" max="36" width="5.7109375" style="1" customWidth="1"/>
    <col min="37" max="42" width="5.7109375" style="8" customWidth="1"/>
    <col min="43" max="47" width="5.7109375" style="8" hidden="1" customWidth="1"/>
    <col min="48" max="48" width="7.85546875" style="9" customWidth="1"/>
    <col min="49" max="53" width="9.140625" style="1" customWidth="1"/>
    <col min="54" max="54" width="9.140625" style="77"/>
    <col min="55" max="16384" width="9.140625" style="1"/>
  </cols>
  <sheetData>
    <row r="1" spans="1:54" s="4" customFormat="1" ht="84" customHeight="1" thickBot="1" x14ac:dyDescent="0.25">
      <c r="A1" s="94" t="s">
        <v>70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42"/>
      <c r="BB1" s="77"/>
    </row>
    <row r="2" spans="1:54" s="3" customFormat="1" ht="27.95" customHeight="1" thickTop="1" thickBot="1" x14ac:dyDescent="0.25">
      <c r="A2" s="97" t="s">
        <v>97</v>
      </c>
      <c r="B2" s="98"/>
      <c r="C2" s="60" t="s">
        <v>9</v>
      </c>
      <c r="D2" s="23" t="s">
        <v>7</v>
      </c>
      <c r="E2" s="51" t="s">
        <v>7</v>
      </c>
      <c r="F2" s="24">
        <v>15</v>
      </c>
      <c r="G2" s="47" t="s">
        <v>4</v>
      </c>
      <c r="H2" s="48" t="s">
        <v>22</v>
      </c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76" t="s">
        <v>18</v>
      </c>
    </row>
    <row r="3" spans="1:54" s="3" customFormat="1" ht="27.95" customHeight="1" thickBot="1" x14ac:dyDescent="0.25">
      <c r="A3" s="97"/>
      <c r="B3" s="98"/>
      <c r="C3" s="25"/>
      <c r="D3" s="25" t="s">
        <v>3</v>
      </c>
      <c r="E3" s="52" t="s">
        <v>2</v>
      </c>
      <c r="F3" s="25" t="s">
        <v>5</v>
      </c>
      <c r="G3" s="46" t="s">
        <v>8</v>
      </c>
      <c r="H3" s="49" t="s">
        <v>23</v>
      </c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76" t="s">
        <v>19</v>
      </c>
    </row>
    <row r="4" spans="1:54" s="3" customFormat="1" ht="27.95" customHeight="1" thickTop="1" thickBot="1" x14ac:dyDescent="0.25">
      <c r="A4" s="10" t="s">
        <v>0</v>
      </c>
      <c r="B4" s="10" t="s">
        <v>0</v>
      </c>
      <c r="C4" s="26"/>
      <c r="D4" s="26" t="s">
        <v>1</v>
      </c>
      <c r="E4" s="53" t="s">
        <v>1</v>
      </c>
      <c r="F4" s="26" t="s">
        <v>6</v>
      </c>
      <c r="G4" s="36" t="s">
        <v>7</v>
      </c>
      <c r="H4" s="62" t="s">
        <v>24</v>
      </c>
      <c r="I4" s="69" t="s">
        <v>35</v>
      </c>
      <c r="J4" s="69" t="s">
        <v>36</v>
      </c>
      <c r="K4" s="69" t="s">
        <v>37</v>
      </c>
      <c r="L4" s="69" t="s">
        <v>38</v>
      </c>
      <c r="M4" s="69" t="s">
        <v>39</v>
      </c>
      <c r="N4" s="69" t="s">
        <v>40</v>
      </c>
      <c r="O4" s="69" t="s">
        <v>41</v>
      </c>
      <c r="P4" s="69" t="s">
        <v>42</v>
      </c>
      <c r="Q4" s="80" t="s">
        <v>43</v>
      </c>
      <c r="R4" s="69" t="s">
        <v>44</v>
      </c>
      <c r="S4" s="69" t="s">
        <v>45</v>
      </c>
      <c r="T4" s="69" t="s">
        <v>46</v>
      </c>
      <c r="U4" s="69" t="s">
        <v>47</v>
      </c>
      <c r="V4" s="69" t="s">
        <v>48</v>
      </c>
      <c r="W4" s="69" t="s">
        <v>49</v>
      </c>
      <c r="X4" s="69" t="s">
        <v>50</v>
      </c>
      <c r="Y4" s="69" t="s">
        <v>51</v>
      </c>
      <c r="Z4" s="69" t="s">
        <v>52</v>
      </c>
      <c r="AA4" s="69" t="s">
        <v>53</v>
      </c>
      <c r="AB4" s="69" t="s">
        <v>54</v>
      </c>
      <c r="AC4" s="80" t="s">
        <v>55</v>
      </c>
      <c r="AD4" s="69" t="s">
        <v>56</v>
      </c>
      <c r="AE4" s="69" t="s">
        <v>57</v>
      </c>
      <c r="AF4" s="69" t="s">
        <v>58</v>
      </c>
      <c r="AG4" s="69" t="s">
        <v>59</v>
      </c>
      <c r="AH4" s="69" t="s">
        <v>60</v>
      </c>
      <c r="AI4" s="80" t="s">
        <v>61</v>
      </c>
      <c r="AJ4" s="69" t="s">
        <v>62</v>
      </c>
      <c r="AK4" s="69" t="s">
        <v>63</v>
      </c>
      <c r="AL4" s="69" t="s">
        <v>64</v>
      </c>
      <c r="AM4" s="69" t="s">
        <v>65</v>
      </c>
      <c r="AN4" s="69" t="s">
        <v>66</v>
      </c>
      <c r="AO4" s="80" t="s">
        <v>67</v>
      </c>
      <c r="AP4" s="69" t="s">
        <v>68</v>
      </c>
      <c r="AQ4" s="69" t="s">
        <v>69</v>
      </c>
      <c r="AR4" s="69" t="s">
        <v>84</v>
      </c>
      <c r="AS4" s="69" t="s">
        <v>85</v>
      </c>
      <c r="AT4" s="69" t="s">
        <v>86</v>
      </c>
      <c r="AU4" s="69" t="s">
        <v>87</v>
      </c>
      <c r="AV4" s="43" t="s">
        <v>20</v>
      </c>
    </row>
    <row r="5" spans="1:54" s="5" customFormat="1" ht="27.95" hidden="1" customHeight="1" thickTop="1" x14ac:dyDescent="0.2">
      <c r="A5" s="13"/>
      <c r="B5" s="13"/>
      <c r="C5" s="17"/>
      <c r="D5" s="15"/>
      <c r="E5" s="54"/>
      <c r="F5" s="19"/>
      <c r="G5" s="21"/>
      <c r="H5" s="21"/>
      <c r="I5" s="6"/>
      <c r="J5" s="6"/>
      <c r="K5" s="6"/>
      <c r="L5" s="11"/>
      <c r="M5" s="6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6"/>
      <c r="AO5" s="6"/>
      <c r="AP5" s="6"/>
      <c r="AQ5" s="6"/>
      <c r="AR5" s="6"/>
      <c r="AS5" s="6"/>
      <c r="AT5" s="6"/>
      <c r="AU5" s="6"/>
      <c r="AV5" s="7"/>
      <c r="BB5" s="78"/>
    </row>
    <row r="6" spans="1:54" s="5" customFormat="1" ht="27.95" hidden="1" customHeight="1" x14ac:dyDescent="0.2">
      <c r="A6" s="14">
        <v>0</v>
      </c>
      <c r="B6" s="14">
        <v>0</v>
      </c>
      <c r="C6" s="18">
        <v>0</v>
      </c>
      <c r="D6" s="16">
        <v>0</v>
      </c>
      <c r="E6" s="55">
        <v>0</v>
      </c>
      <c r="F6" s="20">
        <v>0</v>
      </c>
      <c r="G6" s="22">
        <v>0</v>
      </c>
      <c r="H6" s="22">
        <v>0</v>
      </c>
      <c r="I6" s="7">
        <v>0</v>
      </c>
      <c r="J6" s="7">
        <v>0</v>
      </c>
      <c r="K6" s="7">
        <v>0</v>
      </c>
      <c r="L6" s="12">
        <v>0</v>
      </c>
      <c r="M6" s="7">
        <v>0</v>
      </c>
      <c r="N6" s="12">
        <v>0</v>
      </c>
      <c r="O6" s="12">
        <v>0</v>
      </c>
      <c r="P6" s="12">
        <v>0</v>
      </c>
      <c r="Q6" s="12">
        <v>0</v>
      </c>
      <c r="R6" s="12">
        <v>0</v>
      </c>
      <c r="S6" s="12">
        <v>0</v>
      </c>
      <c r="T6" s="12">
        <v>0</v>
      </c>
      <c r="U6" s="12">
        <v>0</v>
      </c>
      <c r="V6" s="12">
        <v>0</v>
      </c>
      <c r="W6" s="12">
        <v>0</v>
      </c>
      <c r="X6" s="12">
        <v>0</v>
      </c>
      <c r="Y6" s="12">
        <v>0</v>
      </c>
      <c r="Z6" s="12">
        <v>0</v>
      </c>
      <c r="AA6" s="12">
        <v>0</v>
      </c>
      <c r="AB6" s="12">
        <v>0</v>
      </c>
      <c r="AC6" s="12">
        <v>0</v>
      </c>
      <c r="AD6" s="12">
        <v>0</v>
      </c>
      <c r="AE6" s="12">
        <v>0</v>
      </c>
      <c r="AF6" s="12">
        <v>0</v>
      </c>
      <c r="AG6" s="12">
        <v>0</v>
      </c>
      <c r="AH6" s="12">
        <v>0</v>
      </c>
      <c r="AI6" s="12">
        <v>0</v>
      </c>
      <c r="AJ6" s="12">
        <v>0</v>
      </c>
      <c r="AK6" s="12">
        <v>0</v>
      </c>
      <c r="AL6" s="12">
        <v>0</v>
      </c>
      <c r="AM6" s="12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BB6" s="78"/>
    </row>
    <row r="7" spans="1:54" ht="27.95" customHeight="1" thickTop="1" x14ac:dyDescent="0.2">
      <c r="A7" s="31" t="s">
        <v>99</v>
      </c>
      <c r="B7" s="31" t="s">
        <v>100</v>
      </c>
      <c r="C7" s="32" t="e">
        <f t="shared" ref="C7:C24" si="0">SUM(E7-D7)</f>
        <v>#NUM!</v>
      </c>
      <c r="D7" s="87" t="s">
        <v>81</v>
      </c>
      <c r="E7" s="56" t="e">
        <f>SUM(F7/8)</f>
        <v>#NUM!</v>
      </c>
      <c r="F7" s="34" t="e" cm="1">
        <f t="array" ref="F7">SUMPRODUCT(LARGE(I7:AU7,ROW(I$1:AU$15)))</f>
        <v>#NUM!</v>
      </c>
      <c r="G7" s="34">
        <f t="shared" ref="G7:G24" si="1">AVERAGE(I7:AU7)</f>
        <v>148</v>
      </c>
      <c r="H7" s="72" t="s">
        <v>25</v>
      </c>
      <c r="I7" s="70" t="s">
        <v>88</v>
      </c>
      <c r="J7" s="38" t="s">
        <v>88</v>
      </c>
      <c r="K7" s="38" t="s">
        <v>88</v>
      </c>
      <c r="L7" s="38" t="s">
        <v>88</v>
      </c>
      <c r="M7" s="38" t="s">
        <v>88</v>
      </c>
      <c r="N7" s="38" t="s">
        <v>88</v>
      </c>
      <c r="O7" s="38" t="s">
        <v>88</v>
      </c>
      <c r="P7" s="38" t="s">
        <v>88</v>
      </c>
      <c r="Q7" s="38" t="s">
        <v>88</v>
      </c>
      <c r="R7" s="38" t="s">
        <v>88</v>
      </c>
      <c r="S7" s="38" t="s">
        <v>88</v>
      </c>
      <c r="T7" s="38" t="s">
        <v>88</v>
      </c>
      <c r="U7" s="38" t="s">
        <v>88</v>
      </c>
      <c r="V7" s="38" t="s">
        <v>88</v>
      </c>
      <c r="W7" s="41" t="s">
        <v>88</v>
      </c>
      <c r="X7" s="41" t="s">
        <v>88</v>
      </c>
      <c r="Y7" s="41" t="s">
        <v>88</v>
      </c>
      <c r="Z7" s="38" t="s">
        <v>88</v>
      </c>
      <c r="AA7" s="38" t="s">
        <v>88</v>
      </c>
      <c r="AB7" s="38" t="s">
        <v>88</v>
      </c>
      <c r="AC7" s="38" t="s">
        <v>88</v>
      </c>
      <c r="AD7" s="38" t="s">
        <v>88</v>
      </c>
      <c r="AE7" s="38" t="s">
        <v>88</v>
      </c>
      <c r="AF7" s="38" t="s">
        <v>88</v>
      </c>
      <c r="AG7" s="38" t="s">
        <v>88</v>
      </c>
      <c r="AH7" s="38">
        <v>138</v>
      </c>
      <c r="AI7" s="38" t="s">
        <v>88</v>
      </c>
      <c r="AJ7" s="38">
        <v>145</v>
      </c>
      <c r="AK7" s="41" t="s">
        <v>88</v>
      </c>
      <c r="AL7" s="41">
        <v>146</v>
      </c>
      <c r="AM7" s="41">
        <v>157</v>
      </c>
      <c r="AN7" s="41">
        <v>155</v>
      </c>
      <c r="AO7" s="41" t="s">
        <v>88</v>
      </c>
      <c r="AP7" s="41">
        <v>147</v>
      </c>
      <c r="AQ7" s="41"/>
      <c r="AR7" s="41"/>
      <c r="AS7" s="41"/>
      <c r="AT7" s="41"/>
      <c r="AU7" s="41"/>
      <c r="AV7" s="44">
        <f t="shared" ref="AV7:AV24" si="2">COUNTIF(I7:AU7,"&gt;0")</f>
        <v>6</v>
      </c>
    </row>
    <row r="8" spans="1:54" ht="27.95" customHeight="1" x14ac:dyDescent="0.2">
      <c r="A8" s="27" t="s">
        <v>17</v>
      </c>
      <c r="B8" s="27" t="s">
        <v>27</v>
      </c>
      <c r="C8" s="28" t="e">
        <f t="shared" si="0"/>
        <v>#NUM!</v>
      </c>
      <c r="D8" s="79" t="s">
        <v>81</v>
      </c>
      <c r="E8" s="57" t="e">
        <f t="shared" ref="E8:E22" si="3">SUM(F8/15)</f>
        <v>#NUM!</v>
      </c>
      <c r="F8" s="89" t="e" cm="1">
        <f t="array" ref="F8">SUMPRODUCT(LARGE(I8:AU8,ROW(I$1:AU$15)))</f>
        <v>#NUM!</v>
      </c>
      <c r="G8" s="29">
        <f t="shared" si="1"/>
        <v>161.16666666666666</v>
      </c>
      <c r="H8" s="73" t="s">
        <v>25</v>
      </c>
      <c r="I8" s="71" t="s">
        <v>88</v>
      </c>
      <c r="J8" s="40" t="s">
        <v>88</v>
      </c>
      <c r="K8" s="40" t="s">
        <v>88</v>
      </c>
      <c r="L8" s="40" t="s">
        <v>88</v>
      </c>
      <c r="M8" s="40" t="s">
        <v>88</v>
      </c>
      <c r="N8" s="40" t="s">
        <v>88</v>
      </c>
      <c r="O8" s="40" t="s">
        <v>88</v>
      </c>
      <c r="P8" s="40" t="s">
        <v>88</v>
      </c>
      <c r="Q8" s="40">
        <v>160</v>
      </c>
      <c r="R8" s="40" t="s">
        <v>88</v>
      </c>
      <c r="S8" s="40" t="s">
        <v>88</v>
      </c>
      <c r="T8" s="40" t="s">
        <v>88</v>
      </c>
      <c r="U8" s="40" t="s">
        <v>88</v>
      </c>
      <c r="V8" s="40" t="s">
        <v>88</v>
      </c>
      <c r="W8" s="40" t="s">
        <v>88</v>
      </c>
      <c r="X8" s="40" t="s">
        <v>88</v>
      </c>
      <c r="Y8" s="40" t="s">
        <v>88</v>
      </c>
      <c r="Z8" s="40" t="s">
        <v>88</v>
      </c>
      <c r="AA8" s="40">
        <v>154</v>
      </c>
      <c r="AB8" s="40" t="s">
        <v>88</v>
      </c>
      <c r="AC8" s="40">
        <v>160</v>
      </c>
      <c r="AD8" s="40" t="s">
        <v>88</v>
      </c>
      <c r="AE8" s="40">
        <v>174</v>
      </c>
      <c r="AF8" s="40" t="s">
        <v>88</v>
      </c>
      <c r="AG8" s="40" t="s">
        <v>88</v>
      </c>
      <c r="AH8" s="40">
        <v>159</v>
      </c>
      <c r="AI8" s="40" t="s">
        <v>88</v>
      </c>
      <c r="AJ8" s="40" t="s">
        <v>88</v>
      </c>
      <c r="AK8" s="40" t="s">
        <v>88</v>
      </c>
      <c r="AL8" s="40" t="s">
        <v>88</v>
      </c>
      <c r="AM8" s="40" t="s">
        <v>88</v>
      </c>
      <c r="AN8" s="40" t="s">
        <v>88</v>
      </c>
      <c r="AO8" s="40">
        <v>160</v>
      </c>
      <c r="AP8" s="40" t="s">
        <v>88</v>
      </c>
      <c r="AQ8" s="40" t="s">
        <v>88</v>
      </c>
      <c r="AR8" s="40" t="s">
        <v>88</v>
      </c>
      <c r="AS8" s="40" t="s">
        <v>88</v>
      </c>
      <c r="AT8" s="40" t="s">
        <v>88</v>
      </c>
      <c r="AU8" s="40" t="s">
        <v>88</v>
      </c>
      <c r="AV8" s="45">
        <f t="shared" si="2"/>
        <v>6</v>
      </c>
    </row>
    <row r="9" spans="1:54" ht="27.95" customHeight="1" x14ac:dyDescent="0.2">
      <c r="A9" s="31" t="s">
        <v>101</v>
      </c>
      <c r="B9" s="31" t="s">
        <v>98</v>
      </c>
      <c r="C9" s="32" t="e">
        <f t="shared" si="0"/>
        <v>#NUM!</v>
      </c>
      <c r="D9" s="87" t="s">
        <v>81</v>
      </c>
      <c r="E9" s="56" t="e">
        <f t="shared" si="3"/>
        <v>#NUM!</v>
      </c>
      <c r="F9" s="34" t="e" cm="1">
        <f t="array" ref="F9">SUMPRODUCT(LARGE(I9:AU9,ROW(I$1:AU$15)))</f>
        <v>#NUM!</v>
      </c>
      <c r="G9" s="33">
        <f t="shared" si="1"/>
        <v>166.66666666666666</v>
      </c>
      <c r="H9" s="72" t="s">
        <v>25</v>
      </c>
      <c r="I9" s="83">
        <v>169</v>
      </c>
      <c r="J9" s="38" t="s">
        <v>88</v>
      </c>
      <c r="K9" s="38" t="s">
        <v>88</v>
      </c>
      <c r="L9" s="38" t="s">
        <v>88</v>
      </c>
      <c r="M9" s="38" t="s">
        <v>88</v>
      </c>
      <c r="N9" s="38" t="s">
        <v>88</v>
      </c>
      <c r="O9" s="38" t="s">
        <v>88</v>
      </c>
      <c r="P9" s="38" t="s">
        <v>88</v>
      </c>
      <c r="Q9" s="38" t="s">
        <v>88</v>
      </c>
      <c r="R9" s="38" t="s">
        <v>88</v>
      </c>
      <c r="S9" s="38" t="s">
        <v>88</v>
      </c>
      <c r="T9" s="38" t="s">
        <v>88</v>
      </c>
      <c r="U9" s="38" t="s">
        <v>88</v>
      </c>
      <c r="V9" s="38" t="s">
        <v>88</v>
      </c>
      <c r="W9" s="38" t="s">
        <v>88</v>
      </c>
      <c r="X9" s="38" t="s">
        <v>88</v>
      </c>
      <c r="Y9" s="38" t="s">
        <v>88</v>
      </c>
      <c r="Z9" s="38" t="s">
        <v>88</v>
      </c>
      <c r="AA9" s="38" t="s">
        <v>88</v>
      </c>
      <c r="AB9" s="38">
        <v>174</v>
      </c>
      <c r="AC9" s="38" t="s">
        <v>88</v>
      </c>
      <c r="AD9" s="38" t="s">
        <v>88</v>
      </c>
      <c r="AE9" s="38" t="s">
        <v>88</v>
      </c>
      <c r="AF9" s="38" t="s">
        <v>88</v>
      </c>
      <c r="AG9" s="38" t="s">
        <v>88</v>
      </c>
      <c r="AH9" s="38" t="s">
        <v>88</v>
      </c>
      <c r="AI9" s="38" t="s">
        <v>88</v>
      </c>
      <c r="AJ9" s="38">
        <v>157</v>
      </c>
      <c r="AK9" s="38" t="s">
        <v>88</v>
      </c>
      <c r="AL9" s="38" t="s">
        <v>88</v>
      </c>
      <c r="AM9" s="38" t="s">
        <v>88</v>
      </c>
      <c r="AN9" s="38" t="s">
        <v>88</v>
      </c>
      <c r="AO9" s="38" t="s">
        <v>88</v>
      </c>
      <c r="AP9" s="38" t="s">
        <v>88</v>
      </c>
      <c r="AQ9" s="38" t="s">
        <v>88</v>
      </c>
      <c r="AR9" s="38" t="s">
        <v>88</v>
      </c>
      <c r="AS9" s="38" t="s">
        <v>88</v>
      </c>
      <c r="AT9" s="38" t="s">
        <v>88</v>
      </c>
      <c r="AU9" s="38" t="s">
        <v>88</v>
      </c>
      <c r="AV9" s="44">
        <f t="shared" si="2"/>
        <v>3</v>
      </c>
    </row>
    <row r="10" spans="1:54" ht="27.95" customHeight="1" x14ac:dyDescent="0.2">
      <c r="A10" s="27" t="s">
        <v>77</v>
      </c>
      <c r="B10" s="27" t="s">
        <v>78</v>
      </c>
      <c r="C10" s="28" t="e">
        <f t="shared" si="0"/>
        <v>#NUM!</v>
      </c>
      <c r="D10" s="79" t="s">
        <v>81</v>
      </c>
      <c r="E10" s="57" t="e">
        <f t="shared" si="3"/>
        <v>#NUM!</v>
      </c>
      <c r="F10" s="89" t="e" cm="1">
        <f t="array" ref="F10">SUMPRODUCT(LARGE(I10:AU10,ROW(I$1:AU$15)))</f>
        <v>#NUM!</v>
      </c>
      <c r="G10" s="29">
        <f t="shared" si="1"/>
        <v>164</v>
      </c>
      <c r="H10" s="73" t="s">
        <v>25</v>
      </c>
      <c r="I10" s="71" t="s">
        <v>88</v>
      </c>
      <c r="J10" s="40" t="s">
        <v>88</v>
      </c>
      <c r="K10" s="40" t="s">
        <v>88</v>
      </c>
      <c r="L10" s="40" t="s">
        <v>88</v>
      </c>
      <c r="M10" s="40" t="s">
        <v>88</v>
      </c>
      <c r="N10" s="40" t="s">
        <v>88</v>
      </c>
      <c r="O10" s="40" t="s">
        <v>88</v>
      </c>
      <c r="P10" s="40" t="s">
        <v>88</v>
      </c>
      <c r="Q10" s="40">
        <v>162</v>
      </c>
      <c r="R10" s="40" t="s">
        <v>88</v>
      </c>
      <c r="S10" s="40" t="s">
        <v>88</v>
      </c>
      <c r="T10" s="40" t="s">
        <v>88</v>
      </c>
      <c r="U10" s="40" t="s">
        <v>88</v>
      </c>
      <c r="V10" s="40" t="s">
        <v>88</v>
      </c>
      <c r="W10" s="40" t="s">
        <v>88</v>
      </c>
      <c r="X10" s="40" t="s">
        <v>88</v>
      </c>
      <c r="Y10" s="40" t="s">
        <v>88</v>
      </c>
      <c r="Z10" s="40" t="s">
        <v>88</v>
      </c>
      <c r="AA10" s="40" t="s">
        <v>88</v>
      </c>
      <c r="AB10" s="40" t="s">
        <v>88</v>
      </c>
      <c r="AC10" s="40">
        <v>160</v>
      </c>
      <c r="AD10" s="40" t="s">
        <v>88</v>
      </c>
      <c r="AE10" s="40" t="s">
        <v>88</v>
      </c>
      <c r="AF10" s="40" t="s">
        <v>88</v>
      </c>
      <c r="AG10" s="40" t="s">
        <v>88</v>
      </c>
      <c r="AH10" s="40" t="s">
        <v>88</v>
      </c>
      <c r="AI10" s="40">
        <v>160</v>
      </c>
      <c r="AJ10" s="40" t="s">
        <v>88</v>
      </c>
      <c r="AK10" s="40" t="s">
        <v>88</v>
      </c>
      <c r="AL10" s="40" t="s">
        <v>88</v>
      </c>
      <c r="AM10" s="40" t="s">
        <v>88</v>
      </c>
      <c r="AN10" s="40" t="s">
        <v>88</v>
      </c>
      <c r="AO10" s="40">
        <v>174</v>
      </c>
      <c r="AP10" s="40" t="s">
        <v>88</v>
      </c>
      <c r="AQ10" s="40" t="s">
        <v>88</v>
      </c>
      <c r="AR10" s="40" t="s">
        <v>88</v>
      </c>
      <c r="AS10" s="40" t="s">
        <v>88</v>
      </c>
      <c r="AT10" s="40" t="s">
        <v>88</v>
      </c>
      <c r="AU10" s="40" t="s">
        <v>88</v>
      </c>
      <c r="AV10" s="45">
        <f t="shared" si="2"/>
        <v>4</v>
      </c>
    </row>
    <row r="11" spans="1:54" ht="27.95" customHeight="1" x14ac:dyDescent="0.2">
      <c r="A11" s="31" t="s">
        <v>16</v>
      </c>
      <c r="B11" s="31" t="s">
        <v>29</v>
      </c>
      <c r="C11" s="32">
        <f t="shared" si="0"/>
        <v>13.000000000000014</v>
      </c>
      <c r="D11" s="33">
        <v>122.8</v>
      </c>
      <c r="E11" s="56">
        <f t="shared" si="3"/>
        <v>135.80000000000001</v>
      </c>
      <c r="F11" s="34" cm="1">
        <f t="array" ref="F11">SUMPRODUCT(LARGE(I11:AU11,ROW(I$1:AU$15)))</f>
        <v>2037</v>
      </c>
      <c r="G11" s="33">
        <f t="shared" si="1"/>
        <v>135.80000000000001</v>
      </c>
      <c r="H11" s="72" t="s">
        <v>25</v>
      </c>
      <c r="I11" s="70" t="s">
        <v>88</v>
      </c>
      <c r="J11" s="38">
        <v>136</v>
      </c>
      <c r="K11" s="38">
        <v>127</v>
      </c>
      <c r="L11" s="38" t="s">
        <v>88</v>
      </c>
      <c r="M11" s="38">
        <v>125</v>
      </c>
      <c r="N11" s="38" t="s">
        <v>88</v>
      </c>
      <c r="O11" s="38">
        <v>128</v>
      </c>
      <c r="P11" s="38" t="s">
        <v>88</v>
      </c>
      <c r="Q11" s="38">
        <v>156</v>
      </c>
      <c r="R11" s="38" t="s">
        <v>88</v>
      </c>
      <c r="S11" s="38">
        <v>135</v>
      </c>
      <c r="T11" s="38" t="s">
        <v>88</v>
      </c>
      <c r="U11" s="38">
        <v>120</v>
      </c>
      <c r="V11" s="38">
        <v>146</v>
      </c>
      <c r="W11" s="38" t="s">
        <v>88</v>
      </c>
      <c r="X11" s="38" t="s">
        <v>88</v>
      </c>
      <c r="Y11" s="38" t="s">
        <v>88</v>
      </c>
      <c r="Z11" s="38" t="s">
        <v>88</v>
      </c>
      <c r="AA11" s="38">
        <v>115</v>
      </c>
      <c r="AB11" s="38" t="s">
        <v>88</v>
      </c>
      <c r="AC11" s="38">
        <v>144</v>
      </c>
      <c r="AD11" s="38" t="s">
        <v>88</v>
      </c>
      <c r="AE11" s="38">
        <v>129</v>
      </c>
      <c r="AF11" s="38" t="s">
        <v>88</v>
      </c>
      <c r="AG11" s="38" t="s">
        <v>88</v>
      </c>
      <c r="AH11" s="38" t="s">
        <v>88</v>
      </c>
      <c r="AI11" s="38">
        <v>152</v>
      </c>
      <c r="AJ11" s="38" t="s">
        <v>88</v>
      </c>
      <c r="AK11" s="38">
        <v>142</v>
      </c>
      <c r="AL11" s="38" t="s">
        <v>88</v>
      </c>
      <c r="AM11" s="38">
        <v>134</v>
      </c>
      <c r="AN11" s="38" t="s">
        <v>88</v>
      </c>
      <c r="AO11" s="38">
        <v>148</v>
      </c>
      <c r="AP11" s="38" t="s">
        <v>88</v>
      </c>
      <c r="AQ11" s="41"/>
      <c r="AR11" s="41"/>
      <c r="AS11" s="41"/>
      <c r="AT11" s="41"/>
      <c r="AU11" s="41"/>
      <c r="AV11" s="44">
        <f t="shared" si="2"/>
        <v>15</v>
      </c>
      <c r="AW11" s="92" t="s">
        <v>102</v>
      </c>
      <c r="AX11" s="92" t="s">
        <v>109</v>
      </c>
    </row>
    <row r="12" spans="1:54" ht="27.95" customHeight="1" x14ac:dyDescent="0.2">
      <c r="A12" s="27" t="s">
        <v>89</v>
      </c>
      <c r="B12" s="27" t="s">
        <v>90</v>
      </c>
      <c r="C12" s="28">
        <f t="shared" si="0"/>
        <v>3.2013333333333378</v>
      </c>
      <c r="D12" s="29">
        <v>167.13200000000001</v>
      </c>
      <c r="E12" s="57">
        <f t="shared" si="3"/>
        <v>170.33333333333334</v>
      </c>
      <c r="F12" s="89" cm="1">
        <f t="array" ref="F12">SUMPRODUCT(LARGE(I12:AU12,ROW(I$1:AU$15)))</f>
        <v>2555</v>
      </c>
      <c r="G12" s="29">
        <f t="shared" si="1"/>
        <v>165.71428571428572</v>
      </c>
      <c r="H12" s="73" t="s">
        <v>25</v>
      </c>
      <c r="I12" s="81">
        <v>167</v>
      </c>
      <c r="J12" s="84">
        <v>165</v>
      </c>
      <c r="K12" s="40">
        <v>151</v>
      </c>
      <c r="L12" s="84">
        <v>176</v>
      </c>
      <c r="M12" s="84">
        <v>165</v>
      </c>
      <c r="N12" s="40">
        <v>174</v>
      </c>
      <c r="O12" s="84">
        <v>172</v>
      </c>
      <c r="P12" s="40">
        <v>168</v>
      </c>
      <c r="Q12" s="40">
        <v>168</v>
      </c>
      <c r="R12" s="84">
        <v>172</v>
      </c>
      <c r="S12" s="40">
        <v>169</v>
      </c>
      <c r="T12" s="84">
        <v>155</v>
      </c>
      <c r="U12" s="84">
        <v>160</v>
      </c>
      <c r="V12" s="84">
        <v>155</v>
      </c>
      <c r="W12" s="84">
        <v>172</v>
      </c>
      <c r="X12" s="84">
        <v>159</v>
      </c>
      <c r="Y12" s="40">
        <v>162</v>
      </c>
      <c r="Z12" s="40" t="s">
        <v>88</v>
      </c>
      <c r="AA12" s="40" t="s">
        <v>88</v>
      </c>
      <c r="AB12" s="40">
        <v>164</v>
      </c>
      <c r="AC12" s="40">
        <v>172</v>
      </c>
      <c r="AD12" s="40">
        <v>164</v>
      </c>
      <c r="AE12" s="40" t="s">
        <v>88</v>
      </c>
      <c r="AF12" s="40">
        <v>163</v>
      </c>
      <c r="AG12" s="40" t="s">
        <v>88</v>
      </c>
      <c r="AH12" s="40">
        <v>167</v>
      </c>
      <c r="AI12" s="40">
        <v>170</v>
      </c>
      <c r="AJ12" s="40">
        <v>163</v>
      </c>
      <c r="AK12" s="40" t="s">
        <v>88</v>
      </c>
      <c r="AL12" s="40">
        <v>177</v>
      </c>
      <c r="AM12" s="40" t="s">
        <v>88</v>
      </c>
      <c r="AN12" s="40">
        <v>166</v>
      </c>
      <c r="AO12" s="40">
        <v>162</v>
      </c>
      <c r="AP12" s="40">
        <v>162</v>
      </c>
      <c r="AQ12" s="40" t="s">
        <v>88</v>
      </c>
      <c r="AR12" s="40" t="s">
        <v>88</v>
      </c>
      <c r="AS12" s="40" t="s">
        <v>88</v>
      </c>
      <c r="AT12" s="40" t="s">
        <v>88</v>
      </c>
      <c r="AU12" s="40" t="s">
        <v>88</v>
      </c>
      <c r="AV12" s="45">
        <f t="shared" si="2"/>
        <v>28</v>
      </c>
      <c r="AW12" s="92" t="s">
        <v>103</v>
      </c>
    </row>
    <row r="13" spans="1:54" ht="27.95" customHeight="1" x14ac:dyDescent="0.2">
      <c r="A13" s="31" t="s">
        <v>13</v>
      </c>
      <c r="B13" s="31" t="s">
        <v>30</v>
      </c>
      <c r="C13" s="32">
        <f t="shared" si="0"/>
        <v>0.39999999999997726</v>
      </c>
      <c r="D13" s="33">
        <v>165.8</v>
      </c>
      <c r="E13" s="56">
        <f t="shared" si="3"/>
        <v>166.2</v>
      </c>
      <c r="F13" s="34" cm="1">
        <f t="array" ref="F13">SUMPRODUCT(LARGE(I13:AU13,ROW(I$1:AU$15)))</f>
        <v>2493</v>
      </c>
      <c r="G13" s="33">
        <f t="shared" si="1"/>
        <v>161.69999999999999</v>
      </c>
      <c r="H13" s="72" t="s">
        <v>25</v>
      </c>
      <c r="I13" s="83">
        <v>169</v>
      </c>
      <c r="J13" s="82">
        <v>165</v>
      </c>
      <c r="K13" s="82">
        <v>145</v>
      </c>
      <c r="L13" s="82">
        <v>160</v>
      </c>
      <c r="M13" s="82">
        <v>165</v>
      </c>
      <c r="N13" s="38">
        <v>163</v>
      </c>
      <c r="O13" s="38">
        <v>159</v>
      </c>
      <c r="P13" s="38">
        <v>166</v>
      </c>
      <c r="Q13" s="38">
        <v>154</v>
      </c>
      <c r="R13" s="38">
        <v>164</v>
      </c>
      <c r="S13" s="38">
        <v>155</v>
      </c>
      <c r="T13" s="38">
        <v>165</v>
      </c>
      <c r="U13" s="82">
        <v>158</v>
      </c>
      <c r="V13" s="82">
        <v>161</v>
      </c>
      <c r="W13" s="82">
        <v>155</v>
      </c>
      <c r="X13" s="82">
        <v>163</v>
      </c>
      <c r="Y13" s="82">
        <v>165</v>
      </c>
      <c r="Z13" s="82">
        <v>165</v>
      </c>
      <c r="AA13" s="38" t="s">
        <v>88</v>
      </c>
      <c r="AB13" s="38" t="s">
        <v>88</v>
      </c>
      <c r="AC13" s="38">
        <v>168</v>
      </c>
      <c r="AD13" s="38">
        <v>159</v>
      </c>
      <c r="AE13" s="38">
        <v>164</v>
      </c>
      <c r="AF13" s="38">
        <v>169</v>
      </c>
      <c r="AG13" s="38" t="s">
        <v>88</v>
      </c>
      <c r="AH13" s="38" t="s">
        <v>88</v>
      </c>
      <c r="AI13" s="38">
        <v>160</v>
      </c>
      <c r="AJ13" s="38">
        <v>166</v>
      </c>
      <c r="AK13" s="38">
        <v>154</v>
      </c>
      <c r="AL13" s="38">
        <v>162</v>
      </c>
      <c r="AM13" s="38">
        <v>153</v>
      </c>
      <c r="AN13" s="38">
        <v>160</v>
      </c>
      <c r="AO13" s="38">
        <v>172</v>
      </c>
      <c r="AP13" s="38">
        <v>167</v>
      </c>
      <c r="AQ13" s="38" t="s">
        <v>88</v>
      </c>
      <c r="AR13" s="38" t="s">
        <v>88</v>
      </c>
      <c r="AS13" s="38" t="s">
        <v>88</v>
      </c>
      <c r="AT13" s="38" t="s">
        <v>88</v>
      </c>
      <c r="AU13" s="38" t="s">
        <v>88</v>
      </c>
      <c r="AV13" s="44">
        <f t="shared" si="2"/>
        <v>30</v>
      </c>
      <c r="AW13" s="92" t="s">
        <v>104</v>
      </c>
    </row>
    <row r="14" spans="1:54" ht="27.95" customHeight="1" x14ac:dyDescent="0.2">
      <c r="A14" s="27" t="s">
        <v>11</v>
      </c>
      <c r="B14" s="27" t="s">
        <v>28</v>
      </c>
      <c r="C14" s="28">
        <f t="shared" si="0"/>
        <v>-2.3366666666666731</v>
      </c>
      <c r="D14" s="90">
        <v>173.87</v>
      </c>
      <c r="E14" s="57">
        <f t="shared" si="3"/>
        <v>171.53333333333333</v>
      </c>
      <c r="F14" s="89" cm="1">
        <f t="array" ref="F14">SUMPRODUCT(LARGE(I14:AU14,ROW(I$1:AU$15)))</f>
        <v>2573</v>
      </c>
      <c r="G14" s="29">
        <f t="shared" si="1"/>
        <v>166.9375</v>
      </c>
      <c r="H14" s="73" t="s">
        <v>25</v>
      </c>
      <c r="I14" s="71">
        <v>159</v>
      </c>
      <c r="J14" s="40">
        <v>172</v>
      </c>
      <c r="K14" s="40">
        <v>168</v>
      </c>
      <c r="L14" s="40">
        <v>162</v>
      </c>
      <c r="M14" s="40">
        <v>166</v>
      </c>
      <c r="N14" s="40">
        <v>166</v>
      </c>
      <c r="O14" s="40">
        <v>164</v>
      </c>
      <c r="P14" s="40">
        <v>173</v>
      </c>
      <c r="Q14" s="40">
        <v>158</v>
      </c>
      <c r="R14" s="40">
        <v>171</v>
      </c>
      <c r="S14" s="40">
        <v>166</v>
      </c>
      <c r="T14" s="40">
        <v>172</v>
      </c>
      <c r="U14" s="40">
        <v>174</v>
      </c>
      <c r="V14" s="40">
        <v>169</v>
      </c>
      <c r="W14" s="86">
        <v>165</v>
      </c>
      <c r="X14" s="50">
        <v>160</v>
      </c>
      <c r="Y14" s="50">
        <v>167</v>
      </c>
      <c r="Z14" s="40" t="s">
        <v>88</v>
      </c>
      <c r="AA14" s="40">
        <v>178</v>
      </c>
      <c r="AB14" s="40">
        <v>163</v>
      </c>
      <c r="AC14" s="40">
        <v>156</v>
      </c>
      <c r="AD14" s="40">
        <v>167</v>
      </c>
      <c r="AE14" s="40">
        <v>167</v>
      </c>
      <c r="AF14" s="40">
        <v>168</v>
      </c>
      <c r="AG14" s="40" t="s">
        <v>88</v>
      </c>
      <c r="AH14" s="40">
        <v>180</v>
      </c>
      <c r="AI14" s="40">
        <v>166</v>
      </c>
      <c r="AJ14" s="40">
        <v>167</v>
      </c>
      <c r="AK14" s="50">
        <v>162</v>
      </c>
      <c r="AL14" s="50">
        <v>176</v>
      </c>
      <c r="AM14" s="50">
        <v>168</v>
      </c>
      <c r="AN14" s="50">
        <v>170</v>
      </c>
      <c r="AO14" s="50">
        <v>166</v>
      </c>
      <c r="AP14" s="40">
        <v>156</v>
      </c>
      <c r="AQ14" s="40"/>
      <c r="AR14" s="40"/>
      <c r="AS14" s="40"/>
      <c r="AT14" s="40"/>
      <c r="AU14" s="40"/>
      <c r="AV14" s="45">
        <f t="shared" si="2"/>
        <v>32</v>
      </c>
      <c r="AW14" s="92" t="s">
        <v>105</v>
      </c>
      <c r="AX14" s="91" t="s">
        <v>108</v>
      </c>
    </row>
    <row r="15" spans="1:54" ht="27.95" customHeight="1" x14ac:dyDescent="0.2">
      <c r="A15" s="31" t="s">
        <v>93</v>
      </c>
      <c r="B15" s="31" t="s">
        <v>94</v>
      </c>
      <c r="C15" s="32" t="e">
        <f t="shared" si="0"/>
        <v>#VALUE!</v>
      </c>
      <c r="D15" s="88" t="s">
        <v>81</v>
      </c>
      <c r="E15" s="56">
        <f t="shared" si="3"/>
        <v>177.53333333333333</v>
      </c>
      <c r="F15" s="34" cm="1">
        <f t="array" ref="F15">SUMPRODUCT(LARGE(I15:AU15,ROW(I$1:AU$15)))</f>
        <v>2663</v>
      </c>
      <c r="G15" s="33">
        <f t="shared" si="1"/>
        <v>172.46428571428572</v>
      </c>
      <c r="H15" s="75" t="s">
        <v>26</v>
      </c>
      <c r="I15" s="70" t="s">
        <v>88</v>
      </c>
      <c r="J15" s="38" t="s">
        <v>88</v>
      </c>
      <c r="K15" s="38" t="s">
        <v>88</v>
      </c>
      <c r="L15" s="38">
        <v>164</v>
      </c>
      <c r="M15" s="38">
        <v>169</v>
      </c>
      <c r="N15" s="38">
        <v>170</v>
      </c>
      <c r="O15" s="38" t="s">
        <v>88</v>
      </c>
      <c r="P15" s="38" t="s">
        <v>88</v>
      </c>
      <c r="Q15" s="38">
        <v>146</v>
      </c>
      <c r="R15" s="38">
        <v>171</v>
      </c>
      <c r="S15" s="38">
        <v>172</v>
      </c>
      <c r="T15" s="38">
        <v>168</v>
      </c>
      <c r="U15" s="38">
        <v>179</v>
      </c>
      <c r="V15" s="38">
        <v>177</v>
      </c>
      <c r="W15" s="38" t="s">
        <v>88</v>
      </c>
      <c r="X15" s="38">
        <v>163</v>
      </c>
      <c r="Y15" s="38">
        <v>171</v>
      </c>
      <c r="Z15" s="38">
        <v>170</v>
      </c>
      <c r="AA15" s="38">
        <v>173</v>
      </c>
      <c r="AB15" s="38">
        <v>173</v>
      </c>
      <c r="AC15" s="38">
        <v>180</v>
      </c>
      <c r="AD15" s="38">
        <v>177</v>
      </c>
      <c r="AE15" s="38">
        <v>168</v>
      </c>
      <c r="AF15" s="38">
        <v>171</v>
      </c>
      <c r="AG15" s="38">
        <v>181</v>
      </c>
      <c r="AH15" s="38">
        <v>163</v>
      </c>
      <c r="AI15" s="38">
        <v>172</v>
      </c>
      <c r="AJ15" s="38">
        <v>175</v>
      </c>
      <c r="AK15" s="38">
        <v>182</v>
      </c>
      <c r="AL15" s="38">
        <v>183</v>
      </c>
      <c r="AM15" s="38">
        <v>175</v>
      </c>
      <c r="AN15" s="38">
        <v>178</v>
      </c>
      <c r="AO15" s="38">
        <v>186</v>
      </c>
      <c r="AP15" s="38">
        <v>172</v>
      </c>
      <c r="AQ15" s="41"/>
      <c r="AR15" s="41"/>
      <c r="AS15" s="41"/>
      <c r="AT15" s="41"/>
      <c r="AU15" s="41"/>
      <c r="AV15" s="44">
        <f t="shared" si="2"/>
        <v>28</v>
      </c>
    </row>
    <row r="16" spans="1:54" ht="27.95" customHeight="1" x14ac:dyDescent="0.2">
      <c r="A16" s="27" t="s">
        <v>73</v>
      </c>
      <c r="B16" s="27" t="s">
        <v>75</v>
      </c>
      <c r="C16" s="28">
        <f t="shared" si="0"/>
        <v>1.3366666666666731</v>
      </c>
      <c r="D16" s="29">
        <v>193.93</v>
      </c>
      <c r="E16" s="57">
        <f t="shared" si="3"/>
        <v>195.26666666666668</v>
      </c>
      <c r="F16" s="89" cm="1">
        <f t="array" ref="F16">SUMPRODUCT(LARGE(I16:AU16,ROW(I$1:AU$15)))</f>
        <v>2929</v>
      </c>
      <c r="G16" s="29">
        <f t="shared" si="1"/>
        <v>192.64516129032259</v>
      </c>
      <c r="H16" s="74" t="s">
        <v>26</v>
      </c>
      <c r="I16" s="71">
        <v>185</v>
      </c>
      <c r="J16" s="40">
        <v>196</v>
      </c>
      <c r="K16" s="40">
        <v>195</v>
      </c>
      <c r="L16" s="40">
        <v>189</v>
      </c>
      <c r="M16" s="40">
        <v>189</v>
      </c>
      <c r="N16" s="40">
        <v>194</v>
      </c>
      <c r="O16" s="40">
        <v>194</v>
      </c>
      <c r="P16" s="40">
        <v>194</v>
      </c>
      <c r="Q16" s="40">
        <v>184</v>
      </c>
      <c r="R16" s="40" t="s">
        <v>88</v>
      </c>
      <c r="S16" s="40">
        <v>196</v>
      </c>
      <c r="T16" s="40">
        <v>192</v>
      </c>
      <c r="U16" s="40">
        <v>192</v>
      </c>
      <c r="V16" s="40">
        <v>194</v>
      </c>
      <c r="W16" s="50" t="s">
        <v>88</v>
      </c>
      <c r="X16" s="50">
        <v>197</v>
      </c>
      <c r="Y16" s="50">
        <v>192</v>
      </c>
      <c r="Z16" s="40">
        <v>196</v>
      </c>
      <c r="AA16" s="40">
        <v>193</v>
      </c>
      <c r="AB16" s="40">
        <v>195</v>
      </c>
      <c r="AC16" s="40">
        <v>196</v>
      </c>
      <c r="AD16" s="40">
        <v>193</v>
      </c>
      <c r="AE16" s="40">
        <v>193</v>
      </c>
      <c r="AF16" s="40">
        <v>192</v>
      </c>
      <c r="AG16" s="40" t="s">
        <v>88</v>
      </c>
      <c r="AH16" s="40">
        <v>192</v>
      </c>
      <c r="AI16" s="40">
        <v>196</v>
      </c>
      <c r="AJ16" s="40">
        <v>192</v>
      </c>
      <c r="AK16" s="50">
        <v>197</v>
      </c>
      <c r="AL16" s="50">
        <v>193</v>
      </c>
      <c r="AM16" s="50">
        <v>196</v>
      </c>
      <c r="AN16" s="50">
        <v>190</v>
      </c>
      <c r="AO16" s="50">
        <v>184</v>
      </c>
      <c r="AP16" s="50">
        <v>191</v>
      </c>
      <c r="AQ16" s="40"/>
      <c r="AR16" s="40"/>
      <c r="AS16" s="40"/>
      <c r="AT16" s="40"/>
      <c r="AU16" s="40"/>
      <c r="AV16" s="45">
        <f t="shared" si="2"/>
        <v>31</v>
      </c>
      <c r="AW16" s="92" t="s">
        <v>102</v>
      </c>
      <c r="AX16" s="92" t="s">
        <v>109</v>
      </c>
      <c r="AY16" s="92"/>
    </row>
    <row r="17" spans="1:54" ht="27.95" customHeight="1" x14ac:dyDescent="0.2">
      <c r="A17" s="31" t="s">
        <v>10</v>
      </c>
      <c r="B17" s="31" t="s">
        <v>32</v>
      </c>
      <c r="C17" s="32">
        <f t="shared" si="0"/>
        <v>1.0700000000000216</v>
      </c>
      <c r="D17" s="33">
        <v>192.73</v>
      </c>
      <c r="E17" s="56">
        <f t="shared" si="3"/>
        <v>193.8</v>
      </c>
      <c r="F17" s="34" cm="1">
        <f t="array" ref="F17">SUMPRODUCT(LARGE(I17:AU17,ROW(I$1:AU$15)))</f>
        <v>2907</v>
      </c>
      <c r="G17" s="33">
        <f t="shared" si="1"/>
        <v>190.85294117647058</v>
      </c>
      <c r="H17" s="75" t="s">
        <v>26</v>
      </c>
      <c r="I17" s="70">
        <v>192</v>
      </c>
      <c r="J17" s="38">
        <v>195</v>
      </c>
      <c r="K17" s="38">
        <v>184</v>
      </c>
      <c r="L17" s="38">
        <v>188</v>
      </c>
      <c r="M17" s="38">
        <v>185</v>
      </c>
      <c r="N17" s="38">
        <v>191</v>
      </c>
      <c r="O17" s="38">
        <v>187</v>
      </c>
      <c r="P17" s="38">
        <v>194</v>
      </c>
      <c r="Q17" s="38">
        <v>192</v>
      </c>
      <c r="R17" s="38">
        <v>188</v>
      </c>
      <c r="S17" s="38">
        <v>189</v>
      </c>
      <c r="T17" s="82">
        <v>194</v>
      </c>
      <c r="U17" s="38">
        <v>191</v>
      </c>
      <c r="V17" s="38">
        <v>196</v>
      </c>
      <c r="W17" s="85">
        <v>193</v>
      </c>
      <c r="X17" s="41">
        <v>194</v>
      </c>
      <c r="Y17" s="41">
        <v>197</v>
      </c>
      <c r="Z17" s="82">
        <v>191</v>
      </c>
      <c r="AA17" s="38">
        <v>188</v>
      </c>
      <c r="AB17" s="38">
        <v>185</v>
      </c>
      <c r="AC17" s="38">
        <v>194</v>
      </c>
      <c r="AD17" s="38">
        <v>191</v>
      </c>
      <c r="AE17" s="38">
        <v>191</v>
      </c>
      <c r="AF17" s="82">
        <v>192</v>
      </c>
      <c r="AG17" s="82">
        <v>191</v>
      </c>
      <c r="AH17" s="38">
        <v>190</v>
      </c>
      <c r="AI17" s="38">
        <v>194</v>
      </c>
      <c r="AJ17" s="38">
        <v>190</v>
      </c>
      <c r="AK17" s="41">
        <v>189</v>
      </c>
      <c r="AL17" s="41">
        <v>191</v>
      </c>
      <c r="AM17" s="41">
        <v>189</v>
      </c>
      <c r="AN17" s="41">
        <v>196</v>
      </c>
      <c r="AO17" s="41">
        <v>184</v>
      </c>
      <c r="AP17" s="41">
        <v>193</v>
      </c>
      <c r="AQ17" s="41"/>
      <c r="AR17" s="41"/>
      <c r="AS17" s="41"/>
      <c r="AT17" s="41"/>
      <c r="AU17" s="41"/>
      <c r="AV17" s="44">
        <f t="shared" si="2"/>
        <v>34</v>
      </c>
      <c r="AW17" s="92" t="s">
        <v>103</v>
      </c>
    </row>
    <row r="18" spans="1:54" ht="27.95" customHeight="1" x14ac:dyDescent="0.2">
      <c r="A18" s="27" t="s">
        <v>14</v>
      </c>
      <c r="B18" s="27" t="s">
        <v>31</v>
      </c>
      <c r="C18" s="28">
        <f t="shared" si="0"/>
        <v>0.93333333333333712</v>
      </c>
      <c r="D18" s="90">
        <v>195.6</v>
      </c>
      <c r="E18" s="57">
        <f t="shared" si="3"/>
        <v>196.53333333333333</v>
      </c>
      <c r="F18" s="89" cm="1">
        <f t="array" ref="F18">SUMPRODUCT(LARGE(I18:AU18,ROW(I$1:AU$15)))</f>
        <v>2948</v>
      </c>
      <c r="G18" s="29">
        <f t="shared" si="1"/>
        <v>194</v>
      </c>
      <c r="H18" s="74" t="s">
        <v>26</v>
      </c>
      <c r="I18" s="71">
        <v>196</v>
      </c>
      <c r="J18" s="40">
        <v>196</v>
      </c>
      <c r="K18" s="84">
        <v>196</v>
      </c>
      <c r="L18" s="40">
        <v>193</v>
      </c>
      <c r="M18" s="40">
        <v>193</v>
      </c>
      <c r="N18" s="40">
        <v>196</v>
      </c>
      <c r="O18" s="40">
        <v>192</v>
      </c>
      <c r="P18" s="84">
        <v>193</v>
      </c>
      <c r="Q18" s="84">
        <v>190</v>
      </c>
      <c r="R18" s="40">
        <v>193</v>
      </c>
      <c r="S18" s="40">
        <v>194</v>
      </c>
      <c r="T18" s="40">
        <v>196</v>
      </c>
      <c r="U18" s="40">
        <v>195</v>
      </c>
      <c r="V18" s="40">
        <v>194</v>
      </c>
      <c r="W18" s="50">
        <v>195</v>
      </c>
      <c r="X18" s="50">
        <v>197</v>
      </c>
      <c r="Y18" s="50">
        <v>199</v>
      </c>
      <c r="Z18" s="40">
        <v>193</v>
      </c>
      <c r="AA18" s="40">
        <v>195</v>
      </c>
      <c r="AB18" s="40">
        <v>194</v>
      </c>
      <c r="AC18" s="40">
        <v>192</v>
      </c>
      <c r="AD18" s="40">
        <v>196</v>
      </c>
      <c r="AE18" s="40">
        <v>197</v>
      </c>
      <c r="AF18" s="40">
        <v>198</v>
      </c>
      <c r="AG18" s="40">
        <v>196</v>
      </c>
      <c r="AH18" s="40">
        <v>192</v>
      </c>
      <c r="AI18" s="40">
        <v>198</v>
      </c>
      <c r="AJ18" s="40">
        <v>190</v>
      </c>
      <c r="AK18" s="50">
        <v>191</v>
      </c>
      <c r="AL18" s="50">
        <v>197</v>
      </c>
      <c r="AM18" s="50">
        <v>193</v>
      </c>
      <c r="AN18" s="50">
        <v>190</v>
      </c>
      <c r="AO18" s="50">
        <v>190</v>
      </c>
      <c r="AP18" s="40">
        <v>186</v>
      </c>
      <c r="AQ18" s="40"/>
      <c r="AR18" s="40"/>
      <c r="AS18" s="40"/>
      <c r="AT18" s="40"/>
      <c r="AU18" s="40"/>
      <c r="AV18" s="45">
        <f t="shared" si="2"/>
        <v>34</v>
      </c>
      <c r="AW18" s="92" t="s">
        <v>104</v>
      </c>
      <c r="AX18" s="91" t="s">
        <v>108</v>
      </c>
    </row>
    <row r="19" spans="1:54" ht="27.95" customHeight="1" x14ac:dyDescent="0.2">
      <c r="A19" s="31" t="s">
        <v>12</v>
      </c>
      <c r="B19" s="31" t="s">
        <v>33</v>
      </c>
      <c r="C19" s="32">
        <f t="shared" si="0"/>
        <v>0.9333333333333087</v>
      </c>
      <c r="D19" s="33">
        <v>191.8</v>
      </c>
      <c r="E19" s="56">
        <f t="shared" si="3"/>
        <v>192.73333333333332</v>
      </c>
      <c r="F19" s="34" cm="1">
        <f t="array" ref="F19">SUMPRODUCT(LARGE(I19:AU19,ROW(I$1:AU$15)))</f>
        <v>2891</v>
      </c>
      <c r="G19" s="33">
        <f t="shared" si="1"/>
        <v>190.0625</v>
      </c>
      <c r="H19" s="75" t="s">
        <v>26</v>
      </c>
      <c r="I19" s="70">
        <v>188</v>
      </c>
      <c r="J19" s="82">
        <v>191</v>
      </c>
      <c r="K19" s="38">
        <v>194</v>
      </c>
      <c r="L19" s="38">
        <v>191</v>
      </c>
      <c r="M19" s="38">
        <v>191</v>
      </c>
      <c r="N19" s="38">
        <v>189</v>
      </c>
      <c r="O19" s="38">
        <v>189</v>
      </c>
      <c r="P19" s="38">
        <v>197</v>
      </c>
      <c r="Q19" s="38">
        <v>186</v>
      </c>
      <c r="R19" s="38">
        <v>186</v>
      </c>
      <c r="S19" s="38">
        <v>191</v>
      </c>
      <c r="T19" s="38">
        <v>194</v>
      </c>
      <c r="U19" s="38">
        <v>191</v>
      </c>
      <c r="V19" s="38">
        <v>184</v>
      </c>
      <c r="W19" s="85">
        <v>190</v>
      </c>
      <c r="X19" s="41">
        <v>183</v>
      </c>
      <c r="Y19" s="85">
        <v>192</v>
      </c>
      <c r="Z19" s="38">
        <v>190</v>
      </c>
      <c r="AA19" s="38">
        <v>190</v>
      </c>
      <c r="AB19" s="38">
        <v>190</v>
      </c>
      <c r="AC19" s="38">
        <v>194</v>
      </c>
      <c r="AD19" s="38">
        <v>194</v>
      </c>
      <c r="AE19" s="38">
        <v>193</v>
      </c>
      <c r="AF19" s="38">
        <v>190</v>
      </c>
      <c r="AG19" s="38" t="s">
        <v>88</v>
      </c>
      <c r="AH19" s="38">
        <v>181</v>
      </c>
      <c r="AI19" s="38">
        <v>190</v>
      </c>
      <c r="AJ19" s="38" t="s">
        <v>88</v>
      </c>
      <c r="AK19" s="41">
        <v>188</v>
      </c>
      <c r="AL19" s="41">
        <v>189</v>
      </c>
      <c r="AM19" s="41">
        <v>192</v>
      </c>
      <c r="AN19" s="41">
        <v>190</v>
      </c>
      <c r="AO19" s="41">
        <v>188</v>
      </c>
      <c r="AP19" s="41">
        <v>196</v>
      </c>
      <c r="AQ19" s="41"/>
      <c r="AR19" s="41"/>
      <c r="AS19" s="41"/>
      <c r="AT19" s="41"/>
      <c r="AU19" s="41"/>
      <c r="AV19" s="44">
        <f t="shared" si="2"/>
        <v>32</v>
      </c>
      <c r="AW19" s="92" t="s">
        <v>105</v>
      </c>
    </row>
    <row r="20" spans="1:54" ht="27.95" customHeight="1" x14ac:dyDescent="0.2">
      <c r="A20" s="30" t="s">
        <v>74</v>
      </c>
      <c r="B20" s="30" t="s">
        <v>76</v>
      </c>
      <c r="C20" s="28">
        <f t="shared" si="0"/>
        <v>-0.26666666666665151</v>
      </c>
      <c r="D20" s="29">
        <v>190.6</v>
      </c>
      <c r="E20" s="57">
        <f t="shared" si="3"/>
        <v>190.33333333333334</v>
      </c>
      <c r="F20" s="89" cm="1">
        <f t="array" ref="F20">SUMPRODUCT(LARGE(I20:AU20,ROW(I$1:AU$15)))</f>
        <v>2855</v>
      </c>
      <c r="G20" s="29">
        <f t="shared" si="1"/>
        <v>187.21428571428572</v>
      </c>
      <c r="H20" s="74" t="s">
        <v>26</v>
      </c>
      <c r="I20" s="71">
        <v>186</v>
      </c>
      <c r="J20" s="40" t="s">
        <v>88</v>
      </c>
      <c r="K20" s="40">
        <v>189</v>
      </c>
      <c r="L20" s="40">
        <v>184</v>
      </c>
      <c r="M20" s="40">
        <v>189</v>
      </c>
      <c r="N20" s="40">
        <v>186</v>
      </c>
      <c r="O20" s="40">
        <v>193</v>
      </c>
      <c r="P20" s="40">
        <v>187</v>
      </c>
      <c r="Q20" s="40">
        <v>182</v>
      </c>
      <c r="R20" s="40" t="s">
        <v>88</v>
      </c>
      <c r="S20" s="40">
        <v>183</v>
      </c>
      <c r="T20" s="40">
        <v>186</v>
      </c>
      <c r="U20" s="40">
        <v>190</v>
      </c>
      <c r="V20" s="40">
        <v>187</v>
      </c>
      <c r="W20" s="50" t="s">
        <v>88</v>
      </c>
      <c r="X20" s="50" t="s">
        <v>88</v>
      </c>
      <c r="Y20" s="50">
        <v>181</v>
      </c>
      <c r="Z20" s="40">
        <v>191</v>
      </c>
      <c r="AA20" s="40">
        <v>184</v>
      </c>
      <c r="AB20" s="40">
        <v>186</v>
      </c>
      <c r="AC20" s="40">
        <v>192</v>
      </c>
      <c r="AD20" s="40">
        <v>191</v>
      </c>
      <c r="AE20" s="40">
        <v>194</v>
      </c>
      <c r="AF20" s="40">
        <v>188</v>
      </c>
      <c r="AG20" s="40" t="s">
        <v>88</v>
      </c>
      <c r="AH20" s="40">
        <v>185</v>
      </c>
      <c r="AI20" s="40">
        <v>190</v>
      </c>
      <c r="AJ20" s="40">
        <v>187</v>
      </c>
      <c r="AK20" s="50">
        <v>192</v>
      </c>
      <c r="AL20" s="50">
        <v>193</v>
      </c>
      <c r="AM20" s="50">
        <v>188</v>
      </c>
      <c r="AN20" s="50">
        <v>188</v>
      </c>
      <c r="AO20" s="50">
        <v>170</v>
      </c>
      <c r="AP20" s="40" t="s">
        <v>88</v>
      </c>
      <c r="AQ20" s="40"/>
      <c r="AR20" s="40"/>
      <c r="AS20" s="40"/>
      <c r="AT20" s="40"/>
      <c r="AU20" s="40"/>
      <c r="AV20" s="45">
        <f t="shared" si="2"/>
        <v>28</v>
      </c>
      <c r="AW20" s="92" t="s">
        <v>106</v>
      </c>
    </row>
    <row r="21" spans="1:54" ht="27.95" customHeight="1" x14ac:dyDescent="0.2">
      <c r="A21" s="35" t="s">
        <v>71</v>
      </c>
      <c r="B21" s="35" t="s">
        <v>72</v>
      </c>
      <c r="C21" s="32">
        <f t="shared" si="0"/>
        <v>-0.46999999999999886</v>
      </c>
      <c r="D21" s="33">
        <v>194.47</v>
      </c>
      <c r="E21" s="56">
        <f t="shared" si="3"/>
        <v>194</v>
      </c>
      <c r="F21" s="34" cm="1">
        <f t="array" ref="F21">SUMPRODUCT(LARGE(I21:AU21,ROW(I$1:AU$15)))</f>
        <v>2910</v>
      </c>
      <c r="G21" s="33">
        <f t="shared" si="1"/>
        <v>191.92857142857142</v>
      </c>
      <c r="H21" s="75" t="s">
        <v>26</v>
      </c>
      <c r="I21" s="37" t="s">
        <v>88</v>
      </c>
      <c r="J21" s="38" t="s">
        <v>88</v>
      </c>
      <c r="K21" s="38">
        <v>192</v>
      </c>
      <c r="L21" s="38" t="s">
        <v>88</v>
      </c>
      <c r="M21" s="38">
        <v>189</v>
      </c>
      <c r="N21" s="38">
        <v>194</v>
      </c>
      <c r="O21" s="38" t="s">
        <v>88</v>
      </c>
      <c r="P21" s="38">
        <v>189</v>
      </c>
      <c r="Q21" s="38">
        <v>192</v>
      </c>
      <c r="R21" s="38">
        <v>196</v>
      </c>
      <c r="S21" s="38">
        <v>192</v>
      </c>
      <c r="T21" s="38">
        <v>194</v>
      </c>
      <c r="U21" s="38">
        <v>194</v>
      </c>
      <c r="V21" s="38">
        <v>196</v>
      </c>
      <c r="W21" s="41">
        <v>192</v>
      </c>
      <c r="X21" s="41">
        <v>189</v>
      </c>
      <c r="Y21" s="41" t="s">
        <v>88</v>
      </c>
      <c r="Z21" s="41">
        <v>190</v>
      </c>
      <c r="AA21" s="41">
        <v>194</v>
      </c>
      <c r="AB21" s="41">
        <v>189</v>
      </c>
      <c r="AC21" s="41">
        <v>192</v>
      </c>
      <c r="AD21" s="41">
        <v>192</v>
      </c>
      <c r="AE21" s="41">
        <v>196</v>
      </c>
      <c r="AF21" s="41">
        <v>194</v>
      </c>
      <c r="AG21" s="41" t="s">
        <v>88</v>
      </c>
      <c r="AH21" s="41">
        <v>194</v>
      </c>
      <c r="AI21" s="41">
        <v>190</v>
      </c>
      <c r="AJ21" s="41">
        <v>184</v>
      </c>
      <c r="AK21" s="41">
        <v>192</v>
      </c>
      <c r="AL21" s="41">
        <v>193</v>
      </c>
      <c r="AM21" s="41">
        <v>192</v>
      </c>
      <c r="AN21" s="41">
        <v>192</v>
      </c>
      <c r="AO21" s="41">
        <v>184</v>
      </c>
      <c r="AP21" s="41">
        <v>197</v>
      </c>
      <c r="AQ21" s="41"/>
      <c r="AR21" s="41"/>
      <c r="AS21" s="41"/>
      <c r="AT21" s="41"/>
      <c r="AU21" s="41"/>
      <c r="AV21" s="44">
        <f t="shared" si="2"/>
        <v>28</v>
      </c>
      <c r="AW21" s="92" t="s">
        <v>107</v>
      </c>
    </row>
    <row r="22" spans="1:54" s="2" customFormat="1" ht="27.95" customHeight="1" x14ac:dyDescent="0.2">
      <c r="A22" s="27" t="s">
        <v>15</v>
      </c>
      <c r="B22" s="27" t="s">
        <v>34</v>
      </c>
      <c r="C22" s="28">
        <f t="shared" si="0"/>
        <v>-3.7966666666666811</v>
      </c>
      <c r="D22" s="29">
        <v>187.93</v>
      </c>
      <c r="E22" s="58">
        <f t="shared" si="3"/>
        <v>184.13333333333333</v>
      </c>
      <c r="F22" s="89" cm="1">
        <f t="array" ref="F22">SUMPRODUCT(LARGE(I22:AU22,ROW(I$1:AU$15)))</f>
        <v>2762</v>
      </c>
      <c r="G22" s="29">
        <f t="shared" si="1"/>
        <v>179.4814814814815</v>
      </c>
      <c r="H22" s="74" t="s">
        <v>26</v>
      </c>
      <c r="I22" s="39">
        <v>176</v>
      </c>
      <c r="J22" s="40">
        <v>177</v>
      </c>
      <c r="K22" s="40">
        <v>181</v>
      </c>
      <c r="L22" s="84">
        <v>178</v>
      </c>
      <c r="M22" s="40">
        <v>182</v>
      </c>
      <c r="N22" s="40">
        <v>175</v>
      </c>
      <c r="O22" s="40">
        <v>154</v>
      </c>
      <c r="P22" s="40">
        <v>184</v>
      </c>
      <c r="Q22" s="40">
        <v>174</v>
      </c>
      <c r="R22" s="40" t="s">
        <v>88</v>
      </c>
      <c r="S22" s="40" t="s">
        <v>88</v>
      </c>
      <c r="T22" s="40">
        <v>180</v>
      </c>
      <c r="U22" s="40">
        <v>172</v>
      </c>
      <c r="V22" s="40">
        <v>182</v>
      </c>
      <c r="W22" s="40" t="s">
        <v>88</v>
      </c>
      <c r="X22" s="40" t="s">
        <v>88</v>
      </c>
      <c r="Y22" s="40">
        <v>174</v>
      </c>
      <c r="Z22" s="40">
        <v>186</v>
      </c>
      <c r="AA22" s="40">
        <v>186</v>
      </c>
      <c r="AB22" s="40">
        <v>178</v>
      </c>
      <c r="AC22" s="40">
        <v>190</v>
      </c>
      <c r="AD22" s="40">
        <v>174</v>
      </c>
      <c r="AE22" s="40">
        <v>177</v>
      </c>
      <c r="AF22" s="40" t="s">
        <v>88</v>
      </c>
      <c r="AG22" s="40" t="s">
        <v>88</v>
      </c>
      <c r="AH22" s="40">
        <v>184</v>
      </c>
      <c r="AI22" s="40">
        <v>184</v>
      </c>
      <c r="AJ22" s="40" t="s">
        <v>88</v>
      </c>
      <c r="AK22" s="40">
        <v>185</v>
      </c>
      <c r="AL22" s="40">
        <v>180</v>
      </c>
      <c r="AM22" s="40">
        <v>180</v>
      </c>
      <c r="AN22" s="40">
        <v>186</v>
      </c>
      <c r="AO22" s="40">
        <v>192</v>
      </c>
      <c r="AP22" s="50">
        <v>175</v>
      </c>
      <c r="AQ22" s="50"/>
      <c r="AR22" s="50"/>
      <c r="AS22" s="50"/>
      <c r="AT22" s="50"/>
      <c r="AU22" s="50"/>
      <c r="AV22" s="45">
        <f t="shared" si="2"/>
        <v>27</v>
      </c>
      <c r="AW22" s="92" t="s">
        <v>110</v>
      </c>
      <c r="BB22" s="3"/>
    </row>
    <row r="23" spans="1:54" s="2" customFormat="1" ht="27.95" customHeight="1" x14ac:dyDescent="0.2">
      <c r="A23" s="35" t="s">
        <v>79</v>
      </c>
      <c r="B23" s="35" t="s">
        <v>80</v>
      </c>
      <c r="C23" s="32" t="e">
        <f t="shared" si="0"/>
        <v>#NUM!</v>
      </c>
      <c r="D23" s="33"/>
      <c r="E23" s="59" t="e">
        <f>SUM(F23/8)</f>
        <v>#NUM!</v>
      </c>
      <c r="F23" s="34" t="e" cm="1">
        <f t="array" ref="F23">SUMPRODUCT(LARGE(I23:AU23,ROW(I$1:AU$15)))</f>
        <v>#NUM!</v>
      </c>
      <c r="G23" s="34" t="e">
        <f t="shared" si="1"/>
        <v>#DIV/0!</v>
      </c>
      <c r="H23" s="72" t="s">
        <v>96</v>
      </c>
      <c r="I23" s="37" t="s">
        <v>88</v>
      </c>
      <c r="J23" s="38" t="s">
        <v>88</v>
      </c>
      <c r="K23" s="38" t="s">
        <v>88</v>
      </c>
      <c r="L23" s="38" t="s">
        <v>88</v>
      </c>
      <c r="M23" s="38" t="s">
        <v>88</v>
      </c>
      <c r="N23" s="38" t="s">
        <v>88</v>
      </c>
      <c r="O23" s="38" t="s">
        <v>88</v>
      </c>
      <c r="P23" s="38" t="s">
        <v>88</v>
      </c>
      <c r="Q23" s="38" t="s">
        <v>88</v>
      </c>
      <c r="R23" s="38" t="s">
        <v>88</v>
      </c>
      <c r="S23" s="38" t="s">
        <v>88</v>
      </c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4">
        <f t="shared" si="2"/>
        <v>0</v>
      </c>
      <c r="BB23" s="3"/>
    </row>
    <row r="24" spans="1:54" ht="27.75" customHeight="1" x14ac:dyDescent="0.2">
      <c r="A24" s="30"/>
      <c r="B24" s="30"/>
      <c r="C24" s="28" t="e">
        <f t="shared" si="0"/>
        <v>#NUM!</v>
      </c>
      <c r="D24" s="79"/>
      <c r="E24" s="58" t="e">
        <f>SUM(F24/15)</f>
        <v>#NUM!</v>
      </c>
      <c r="F24" s="89" t="e" cm="1">
        <f t="array" ref="F24">SUMPRODUCT(LARGE(I24:AU24,ROW(I$1:AU$15)))</f>
        <v>#NUM!</v>
      </c>
      <c r="G24" s="29" t="e">
        <f t="shared" si="1"/>
        <v>#DIV/0!</v>
      </c>
      <c r="H24" s="73" t="s">
        <v>96</v>
      </c>
      <c r="I24" s="39" t="s">
        <v>88</v>
      </c>
      <c r="J24" s="40" t="s">
        <v>88</v>
      </c>
      <c r="K24" s="40" t="s">
        <v>88</v>
      </c>
      <c r="L24" s="40" t="s">
        <v>88</v>
      </c>
      <c r="M24" s="40" t="s">
        <v>88</v>
      </c>
      <c r="N24" s="40" t="s">
        <v>88</v>
      </c>
      <c r="O24" s="40" t="s">
        <v>88</v>
      </c>
      <c r="P24" s="40" t="s">
        <v>88</v>
      </c>
      <c r="Q24" s="40" t="s">
        <v>88</v>
      </c>
      <c r="R24" s="40" t="s">
        <v>88</v>
      </c>
      <c r="S24" s="40" t="s">
        <v>88</v>
      </c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50"/>
      <c r="AQ24" s="50"/>
      <c r="AR24" s="50"/>
      <c r="AS24" s="50"/>
      <c r="AT24" s="50"/>
      <c r="AU24" s="50"/>
      <c r="AV24" s="45">
        <f t="shared" si="2"/>
        <v>0</v>
      </c>
    </row>
    <row r="25" spans="1:54" ht="27.95" customHeight="1" x14ac:dyDescent="0.2">
      <c r="A25" s="66"/>
      <c r="B25" s="66"/>
      <c r="C25" s="66"/>
      <c r="D25" s="66"/>
      <c r="E25" s="66"/>
      <c r="F25" s="66"/>
      <c r="G25" s="66"/>
      <c r="H25" s="66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/>
      <c r="AR25" s="65"/>
      <c r="AS25" s="65"/>
      <c r="AT25" s="65"/>
      <c r="AU25" s="65"/>
      <c r="AV25" s="67"/>
    </row>
    <row r="26" spans="1:54" ht="47.1" customHeight="1" x14ac:dyDescent="0.2">
      <c r="A26" s="93" t="s">
        <v>83</v>
      </c>
      <c r="B26" s="93"/>
      <c r="C26" s="93"/>
      <c r="D26" s="93"/>
      <c r="E26" s="93"/>
      <c r="F26" s="93"/>
      <c r="G26" s="93"/>
      <c r="H26" s="93"/>
      <c r="I26" s="93" t="s">
        <v>92</v>
      </c>
      <c r="J26" s="93"/>
      <c r="K26" s="93"/>
      <c r="L26" s="93"/>
      <c r="M26" s="93"/>
      <c r="N26" s="93"/>
      <c r="O26" s="93"/>
      <c r="P26" s="93"/>
      <c r="Q26" s="93"/>
      <c r="R26" s="68"/>
      <c r="S26" s="68"/>
      <c r="T26" s="68"/>
      <c r="U26" s="64"/>
      <c r="V26" s="64"/>
      <c r="W26" s="64"/>
      <c r="X26" s="64"/>
      <c r="Y26" s="64"/>
      <c r="Z26" s="64"/>
      <c r="AA26" s="64"/>
      <c r="AB26" s="64"/>
      <c r="AC26" s="64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4"/>
    </row>
    <row r="27" spans="1:54" ht="47.1" customHeight="1" x14ac:dyDescent="0.2">
      <c r="A27" s="95" t="s">
        <v>91</v>
      </c>
      <c r="B27" s="93"/>
      <c r="C27" s="93"/>
      <c r="D27" s="93"/>
      <c r="E27" s="93"/>
      <c r="F27" s="93"/>
      <c r="G27" s="93"/>
      <c r="H27" s="93"/>
      <c r="I27" s="93" t="s">
        <v>82</v>
      </c>
      <c r="J27" s="93"/>
      <c r="K27" s="93"/>
      <c r="L27" s="93"/>
      <c r="M27" s="93"/>
      <c r="N27" s="93"/>
      <c r="O27" s="93"/>
      <c r="P27" s="93"/>
      <c r="Q27" s="93"/>
      <c r="R27" s="68"/>
      <c r="S27" s="68"/>
      <c r="T27" s="68"/>
      <c r="U27" s="64"/>
      <c r="V27" s="64"/>
      <c r="W27" s="64"/>
      <c r="X27" s="64"/>
      <c r="Y27" s="64"/>
      <c r="Z27" s="64"/>
      <c r="AA27" s="64"/>
      <c r="AB27" s="64"/>
      <c r="AC27" s="64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4"/>
    </row>
    <row r="28" spans="1:54" ht="46.5" customHeight="1" x14ac:dyDescent="0.2">
      <c r="A28" s="93" t="s">
        <v>95</v>
      </c>
      <c r="B28" s="93"/>
      <c r="C28" s="93"/>
      <c r="D28" s="93"/>
      <c r="E28" s="93"/>
      <c r="F28" s="93"/>
      <c r="G28" s="93"/>
      <c r="H28" s="93"/>
      <c r="I28" s="93" t="s">
        <v>21</v>
      </c>
      <c r="J28" s="93"/>
      <c r="K28" s="93"/>
      <c r="L28" s="93"/>
      <c r="M28" s="93"/>
      <c r="N28" s="93"/>
      <c r="O28" s="93"/>
      <c r="P28" s="93"/>
      <c r="Q28" s="93"/>
      <c r="R28" s="68"/>
      <c r="S28" s="68"/>
      <c r="T28" s="68"/>
      <c r="U28" s="64"/>
      <c r="V28" s="64"/>
      <c r="W28" s="64"/>
      <c r="X28" s="64"/>
      <c r="Y28" s="64"/>
      <c r="Z28" s="64"/>
      <c r="AA28" s="64"/>
      <c r="AB28" s="64"/>
      <c r="AC28" s="64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4"/>
    </row>
    <row r="29" spans="1:54" x14ac:dyDescent="0.2">
      <c r="A29" s="66"/>
      <c r="B29" s="66"/>
      <c r="C29" s="66"/>
      <c r="D29" s="66"/>
      <c r="E29" s="66"/>
      <c r="F29" s="66"/>
      <c r="G29" s="66"/>
      <c r="H29" s="66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  <c r="AI29" s="65"/>
      <c r="AJ29" s="65"/>
      <c r="AK29" s="65"/>
      <c r="AL29" s="65"/>
      <c r="AM29" s="65"/>
      <c r="AN29" s="65"/>
      <c r="AO29" s="65"/>
      <c r="AP29" s="65"/>
      <c r="AQ29" s="65"/>
      <c r="AR29" s="65"/>
      <c r="AS29" s="65"/>
      <c r="AT29" s="65"/>
      <c r="AU29" s="65"/>
      <c r="AV29" s="67"/>
    </row>
    <row r="30" spans="1:54" x14ac:dyDescent="0.2">
      <c r="A30" s="63"/>
      <c r="B30" s="63"/>
      <c r="C30" s="63"/>
      <c r="D30" s="63"/>
      <c r="E30" s="63"/>
      <c r="F30" s="63"/>
      <c r="G30" s="63"/>
      <c r="H30" s="63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4"/>
    </row>
    <row r="31" spans="1:54" x14ac:dyDescent="0.2">
      <c r="A31" s="63"/>
      <c r="B31" s="63"/>
      <c r="C31" s="63"/>
      <c r="D31" s="63"/>
      <c r="E31" s="63"/>
      <c r="F31" s="63"/>
      <c r="G31" s="63"/>
      <c r="H31" s="63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4"/>
    </row>
    <row r="32" spans="1:54" x14ac:dyDescent="0.2"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</row>
    <row r="33" spans="9:36" x14ac:dyDescent="0.2"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</row>
    <row r="34" spans="9:36" x14ac:dyDescent="0.2"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9:36" x14ac:dyDescent="0.2"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</row>
    <row r="36" spans="9:36" x14ac:dyDescent="0.2"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9:36" x14ac:dyDescent="0.2"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</row>
    <row r="38" spans="9:36" x14ac:dyDescent="0.2"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</row>
    <row r="39" spans="9:36" x14ac:dyDescent="0.2"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</row>
    <row r="40" spans="9:36" x14ac:dyDescent="0.2"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</row>
    <row r="41" spans="9:36" x14ac:dyDescent="0.2"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</row>
    <row r="42" spans="9:36" x14ac:dyDescent="0.2"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</row>
    <row r="43" spans="9:36" x14ac:dyDescent="0.2"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</row>
    <row r="44" spans="9:36" x14ac:dyDescent="0.2"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</row>
    <row r="45" spans="9:36" x14ac:dyDescent="0.2"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</row>
    <row r="46" spans="9:36" x14ac:dyDescent="0.2"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</row>
    <row r="47" spans="9:36" x14ac:dyDescent="0.2"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</row>
    <row r="48" spans="9:36" x14ac:dyDescent="0.2"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</row>
    <row r="49" spans="9:36" x14ac:dyDescent="0.2"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</row>
    <row r="50" spans="9:36" x14ac:dyDescent="0.2"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</row>
    <row r="51" spans="9:36" x14ac:dyDescent="0.2"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</row>
    <row r="52" spans="9:36" x14ac:dyDescent="0.2"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</row>
    <row r="53" spans="9:36" x14ac:dyDescent="0.2"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</row>
    <row r="54" spans="9:36" x14ac:dyDescent="0.2"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</row>
    <row r="55" spans="9:36" x14ac:dyDescent="0.2"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</row>
    <row r="56" spans="9:36" x14ac:dyDescent="0.2"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</row>
    <row r="57" spans="9:36" x14ac:dyDescent="0.2"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</row>
    <row r="58" spans="9:36" x14ac:dyDescent="0.2"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</row>
    <row r="59" spans="9:36" x14ac:dyDescent="0.2"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</row>
    <row r="60" spans="9:36" x14ac:dyDescent="0.2"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</row>
    <row r="61" spans="9:36" x14ac:dyDescent="0.2"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</row>
    <row r="62" spans="9:36" x14ac:dyDescent="0.2"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</row>
    <row r="63" spans="9:36" x14ac:dyDescent="0.2"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</row>
    <row r="64" spans="9:36" x14ac:dyDescent="0.2"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</row>
    <row r="65" spans="9:36" x14ac:dyDescent="0.2"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</row>
    <row r="66" spans="9:36" x14ac:dyDescent="0.2"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</row>
    <row r="67" spans="9:36" x14ac:dyDescent="0.2"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</row>
    <row r="68" spans="9:36" x14ac:dyDescent="0.2"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</row>
    <row r="69" spans="9:36" x14ac:dyDescent="0.2"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</row>
    <row r="70" spans="9:36" x14ac:dyDescent="0.2"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</row>
    <row r="71" spans="9:36" x14ac:dyDescent="0.2"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</row>
    <row r="72" spans="9:36" x14ac:dyDescent="0.2"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</row>
    <row r="73" spans="9:36" x14ac:dyDescent="0.2"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</row>
    <row r="74" spans="9:36" x14ac:dyDescent="0.2"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</row>
    <row r="75" spans="9:36" x14ac:dyDescent="0.2"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</row>
    <row r="76" spans="9:36" x14ac:dyDescent="0.2"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</row>
    <row r="77" spans="9:36" x14ac:dyDescent="0.2"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</row>
    <row r="78" spans="9:36" x14ac:dyDescent="0.2"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</row>
    <row r="79" spans="9:36" x14ac:dyDescent="0.2"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</row>
    <row r="80" spans="9:36" x14ac:dyDescent="0.2"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</row>
    <row r="81" spans="9:36" x14ac:dyDescent="0.2"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</row>
    <row r="82" spans="9:36" x14ac:dyDescent="0.2"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</row>
    <row r="83" spans="9:36" x14ac:dyDescent="0.2"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</row>
    <row r="84" spans="9:36" x14ac:dyDescent="0.2"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</row>
    <row r="85" spans="9:36" x14ac:dyDescent="0.2"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</row>
    <row r="86" spans="9:36" x14ac:dyDescent="0.2"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</row>
    <row r="87" spans="9:36" x14ac:dyDescent="0.2"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</row>
    <row r="88" spans="9:36" x14ac:dyDescent="0.2"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</row>
    <row r="89" spans="9:36" x14ac:dyDescent="0.2"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</row>
    <row r="90" spans="9:36" x14ac:dyDescent="0.2"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</row>
    <row r="91" spans="9:36" x14ac:dyDescent="0.2"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</row>
    <row r="92" spans="9:36" x14ac:dyDescent="0.2"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</row>
    <row r="93" spans="9:36" x14ac:dyDescent="0.2"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</row>
    <row r="94" spans="9:36" x14ac:dyDescent="0.2"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</row>
    <row r="95" spans="9:36" x14ac:dyDescent="0.2"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</row>
    <row r="96" spans="9:36" x14ac:dyDescent="0.2"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</row>
    <row r="97" spans="9:36" x14ac:dyDescent="0.2"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</row>
    <row r="98" spans="9:36" x14ac:dyDescent="0.2"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</row>
    <row r="99" spans="9:36" x14ac:dyDescent="0.2"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</row>
    <row r="100" spans="9:36" x14ac:dyDescent="0.2"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</row>
    <row r="101" spans="9:36" x14ac:dyDescent="0.2"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</row>
    <row r="102" spans="9:36" x14ac:dyDescent="0.2"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</row>
    <row r="103" spans="9:36" x14ac:dyDescent="0.2"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</row>
    <row r="104" spans="9:36" x14ac:dyDescent="0.2"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</row>
    <row r="105" spans="9:36" x14ac:dyDescent="0.2"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</row>
    <row r="106" spans="9:36" x14ac:dyDescent="0.2"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</row>
    <row r="107" spans="9:36" x14ac:dyDescent="0.2"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</row>
    <row r="108" spans="9:36" x14ac:dyDescent="0.2"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</row>
    <row r="109" spans="9:36" x14ac:dyDescent="0.2"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</row>
    <row r="110" spans="9:36" x14ac:dyDescent="0.2"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</row>
    <row r="111" spans="9:36" x14ac:dyDescent="0.2"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</row>
    <row r="112" spans="9:36" x14ac:dyDescent="0.2"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</row>
    <row r="113" spans="9:36" x14ac:dyDescent="0.2"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</row>
    <row r="114" spans="9:36" x14ac:dyDescent="0.2"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</row>
    <row r="115" spans="9:36" x14ac:dyDescent="0.2"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</row>
    <row r="116" spans="9:36" x14ac:dyDescent="0.2"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</row>
    <row r="117" spans="9:36" x14ac:dyDescent="0.2"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</row>
    <row r="118" spans="9:36" x14ac:dyDescent="0.2"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</row>
    <row r="119" spans="9:36" x14ac:dyDescent="0.2"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</row>
    <row r="120" spans="9:36" x14ac:dyDescent="0.2"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</row>
    <row r="121" spans="9:36" x14ac:dyDescent="0.2"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</row>
    <row r="122" spans="9:36" x14ac:dyDescent="0.2"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</row>
    <row r="123" spans="9:36" x14ac:dyDescent="0.2"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</row>
    <row r="124" spans="9:36" x14ac:dyDescent="0.2"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</row>
    <row r="125" spans="9:36" x14ac:dyDescent="0.2"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</row>
    <row r="126" spans="9:36" x14ac:dyDescent="0.2"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</row>
    <row r="127" spans="9:36" x14ac:dyDescent="0.2"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</row>
    <row r="128" spans="9:36" x14ac:dyDescent="0.2"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</row>
    <row r="129" spans="9:36" x14ac:dyDescent="0.2"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</row>
    <row r="130" spans="9:36" x14ac:dyDescent="0.2"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</row>
    <row r="131" spans="9:36" x14ac:dyDescent="0.2"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</row>
    <row r="132" spans="9:36" x14ac:dyDescent="0.2"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</row>
    <row r="133" spans="9:36" x14ac:dyDescent="0.2"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</row>
    <row r="134" spans="9:36" x14ac:dyDescent="0.2"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</row>
    <row r="135" spans="9:36" x14ac:dyDescent="0.2"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</row>
    <row r="136" spans="9:36" x14ac:dyDescent="0.2"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</row>
    <row r="137" spans="9:36" x14ac:dyDescent="0.2"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</row>
    <row r="138" spans="9:36" x14ac:dyDescent="0.2"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</row>
    <row r="139" spans="9:36" x14ac:dyDescent="0.2"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</row>
    <row r="140" spans="9:36" x14ac:dyDescent="0.2"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</row>
    <row r="141" spans="9:36" x14ac:dyDescent="0.2"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</row>
    <row r="142" spans="9:36" x14ac:dyDescent="0.2"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</row>
    <row r="143" spans="9:36" x14ac:dyDescent="0.2"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</row>
    <row r="144" spans="9:36" x14ac:dyDescent="0.2"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</row>
    <row r="145" spans="9:36" x14ac:dyDescent="0.2"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</row>
    <row r="146" spans="9:36" x14ac:dyDescent="0.2"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</row>
    <row r="147" spans="9:36" x14ac:dyDescent="0.2"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</row>
    <row r="148" spans="9:36" x14ac:dyDescent="0.2"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</row>
    <row r="149" spans="9:36" x14ac:dyDescent="0.2"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</row>
    <row r="150" spans="9:36" x14ac:dyDescent="0.2"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</row>
    <row r="151" spans="9:36" x14ac:dyDescent="0.2"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</row>
    <row r="152" spans="9:36" x14ac:dyDescent="0.2"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</row>
    <row r="153" spans="9:36" x14ac:dyDescent="0.2"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</row>
    <row r="154" spans="9:36" x14ac:dyDescent="0.2"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</row>
    <row r="155" spans="9:36" x14ac:dyDescent="0.2"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</row>
    <row r="156" spans="9:36" x14ac:dyDescent="0.2"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</row>
    <row r="157" spans="9:36" x14ac:dyDescent="0.2"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</row>
    <row r="158" spans="9:36" x14ac:dyDescent="0.2"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</row>
    <row r="159" spans="9:36" x14ac:dyDescent="0.2"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</row>
    <row r="160" spans="9:36" x14ac:dyDescent="0.2"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</row>
    <row r="161" spans="9:36" x14ac:dyDescent="0.2"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</row>
    <row r="162" spans="9:36" x14ac:dyDescent="0.2"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</row>
    <row r="163" spans="9:36" x14ac:dyDescent="0.2"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</row>
    <row r="164" spans="9:36" x14ac:dyDescent="0.2"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</row>
    <row r="165" spans="9:36" x14ac:dyDescent="0.2"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</row>
    <row r="166" spans="9:36" x14ac:dyDescent="0.2"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</row>
    <row r="167" spans="9:36" x14ac:dyDescent="0.2"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</row>
    <row r="168" spans="9:36" x14ac:dyDescent="0.2"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</row>
    <row r="169" spans="9:36" x14ac:dyDescent="0.2"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</row>
    <row r="170" spans="9:36" x14ac:dyDescent="0.2"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</row>
    <row r="171" spans="9:36" x14ac:dyDescent="0.2"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</row>
    <row r="172" spans="9:36" x14ac:dyDescent="0.2"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</row>
    <row r="173" spans="9:36" x14ac:dyDescent="0.2"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</row>
    <row r="174" spans="9:36" x14ac:dyDescent="0.2"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</row>
    <row r="175" spans="9:36" x14ac:dyDescent="0.2"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</row>
    <row r="176" spans="9:36" x14ac:dyDescent="0.2"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</row>
    <row r="177" spans="9:36" x14ac:dyDescent="0.2"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</row>
    <row r="178" spans="9:36" x14ac:dyDescent="0.2"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</row>
    <row r="179" spans="9:36" x14ac:dyDescent="0.2"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</row>
    <row r="180" spans="9:36" x14ac:dyDescent="0.2"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</row>
    <row r="181" spans="9:36" x14ac:dyDescent="0.2"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</row>
    <row r="182" spans="9:36" x14ac:dyDescent="0.2"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</row>
    <row r="183" spans="9:36" x14ac:dyDescent="0.2"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</row>
    <row r="184" spans="9:36" x14ac:dyDescent="0.2"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</row>
    <row r="185" spans="9:36" x14ac:dyDescent="0.2"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</row>
    <row r="186" spans="9:36" x14ac:dyDescent="0.2"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</row>
    <row r="187" spans="9:36" x14ac:dyDescent="0.2"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</row>
    <row r="188" spans="9:36" x14ac:dyDescent="0.2"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</row>
    <row r="189" spans="9:36" x14ac:dyDescent="0.2"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</row>
    <row r="190" spans="9:36" x14ac:dyDescent="0.2"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</row>
    <row r="191" spans="9:36" x14ac:dyDescent="0.2"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</row>
    <row r="192" spans="9:36" x14ac:dyDescent="0.2"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</row>
    <row r="193" spans="9:36" x14ac:dyDescent="0.2"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</row>
    <row r="194" spans="9:36" x14ac:dyDescent="0.2"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</row>
    <row r="195" spans="9:36" x14ac:dyDescent="0.2"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</row>
    <row r="196" spans="9:36" x14ac:dyDescent="0.2"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</row>
    <row r="197" spans="9:36" x14ac:dyDescent="0.2"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</row>
    <row r="198" spans="9:36" x14ac:dyDescent="0.2"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</row>
    <row r="199" spans="9:36" x14ac:dyDescent="0.2"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</row>
    <row r="200" spans="9:36" x14ac:dyDescent="0.2"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</row>
    <row r="201" spans="9:36" x14ac:dyDescent="0.2"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</row>
    <row r="202" spans="9:36" x14ac:dyDescent="0.2"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</row>
    <row r="203" spans="9:36" x14ac:dyDescent="0.2"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</row>
    <row r="204" spans="9:36" x14ac:dyDescent="0.2"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</row>
    <row r="205" spans="9:36" x14ac:dyDescent="0.2"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</row>
    <row r="206" spans="9:36" x14ac:dyDescent="0.2"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</row>
    <row r="207" spans="9:36" x14ac:dyDescent="0.2"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</row>
    <row r="208" spans="9:36" x14ac:dyDescent="0.2"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</row>
    <row r="209" spans="9:36" x14ac:dyDescent="0.2"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</row>
    <row r="210" spans="9:36" x14ac:dyDescent="0.2"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</row>
    <row r="211" spans="9:36" x14ac:dyDescent="0.2"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</row>
    <row r="212" spans="9:36" x14ac:dyDescent="0.2"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</row>
    <row r="213" spans="9:36" x14ac:dyDescent="0.2"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</row>
    <row r="214" spans="9:36" x14ac:dyDescent="0.2"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</row>
    <row r="215" spans="9:36" x14ac:dyDescent="0.2"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</row>
    <row r="216" spans="9:36" x14ac:dyDescent="0.2"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</row>
    <row r="217" spans="9:36" x14ac:dyDescent="0.2"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</row>
    <row r="218" spans="9:36" x14ac:dyDescent="0.2"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</row>
    <row r="219" spans="9:36" x14ac:dyDescent="0.2"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</row>
    <row r="220" spans="9:36" x14ac:dyDescent="0.2"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</row>
    <row r="221" spans="9:36" x14ac:dyDescent="0.2"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</row>
    <row r="222" spans="9:36" x14ac:dyDescent="0.2"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</row>
    <row r="223" spans="9:36" x14ac:dyDescent="0.2"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</row>
    <row r="224" spans="9:36" x14ac:dyDescent="0.2"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</row>
    <row r="225" spans="9:36" x14ac:dyDescent="0.2"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</row>
    <row r="226" spans="9:36" x14ac:dyDescent="0.2"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</row>
    <row r="227" spans="9:36" x14ac:dyDescent="0.2"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</row>
    <row r="228" spans="9:36" x14ac:dyDescent="0.2"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</row>
    <row r="229" spans="9:36" x14ac:dyDescent="0.2"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</row>
    <row r="230" spans="9:36" x14ac:dyDescent="0.2"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</row>
    <row r="231" spans="9:36" x14ac:dyDescent="0.2"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</row>
    <row r="232" spans="9:36" x14ac:dyDescent="0.2"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</row>
    <row r="233" spans="9:36" x14ac:dyDescent="0.2"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</row>
    <row r="234" spans="9:36" x14ac:dyDescent="0.2"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</row>
    <row r="235" spans="9:36" x14ac:dyDescent="0.2"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</row>
    <row r="236" spans="9:36" x14ac:dyDescent="0.2"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</row>
    <row r="237" spans="9:36" x14ac:dyDescent="0.2"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</row>
    <row r="238" spans="9:36" x14ac:dyDescent="0.2"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</row>
    <row r="239" spans="9:36" x14ac:dyDescent="0.2"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</row>
    <row r="240" spans="9:36" x14ac:dyDescent="0.2"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</row>
    <row r="241" spans="9:36" x14ac:dyDescent="0.2"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</row>
    <row r="242" spans="9:36" x14ac:dyDescent="0.2"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</row>
    <row r="243" spans="9:36" x14ac:dyDescent="0.2"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</row>
    <row r="244" spans="9:36" x14ac:dyDescent="0.2"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</row>
    <row r="245" spans="9:36" x14ac:dyDescent="0.2"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</row>
    <row r="246" spans="9:36" x14ac:dyDescent="0.2"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</row>
    <row r="247" spans="9:36" x14ac:dyDescent="0.2"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</row>
    <row r="248" spans="9:36" x14ac:dyDescent="0.2"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</row>
    <row r="249" spans="9:36" x14ac:dyDescent="0.2"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</row>
    <row r="250" spans="9:36" x14ac:dyDescent="0.2"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</row>
    <row r="251" spans="9:36" x14ac:dyDescent="0.2"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</row>
    <row r="252" spans="9:36" x14ac:dyDescent="0.2"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</row>
    <row r="253" spans="9:36" x14ac:dyDescent="0.2"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</row>
    <row r="254" spans="9:36" x14ac:dyDescent="0.2"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</row>
    <row r="255" spans="9:36" x14ac:dyDescent="0.2"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</row>
    <row r="256" spans="9:36" x14ac:dyDescent="0.2"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</row>
    <row r="257" spans="9:36" x14ac:dyDescent="0.2"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</row>
    <row r="258" spans="9:36" x14ac:dyDescent="0.2"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</row>
    <row r="259" spans="9:36" x14ac:dyDescent="0.2"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</row>
    <row r="260" spans="9:36" x14ac:dyDescent="0.2"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</row>
    <row r="261" spans="9:36" x14ac:dyDescent="0.2"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</row>
    <row r="262" spans="9:36" x14ac:dyDescent="0.2"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</row>
    <row r="263" spans="9:36" x14ac:dyDescent="0.2"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</row>
    <row r="264" spans="9:36" x14ac:dyDescent="0.2"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</row>
    <row r="265" spans="9:36" x14ac:dyDescent="0.2"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</row>
    <row r="266" spans="9:36" x14ac:dyDescent="0.2"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</row>
    <row r="267" spans="9:36" x14ac:dyDescent="0.2"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</row>
    <row r="268" spans="9:36" x14ac:dyDescent="0.2"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</row>
    <row r="269" spans="9:36" x14ac:dyDescent="0.2"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</row>
    <row r="270" spans="9:36" x14ac:dyDescent="0.2"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</row>
    <row r="271" spans="9:36" x14ac:dyDescent="0.2"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</row>
    <row r="272" spans="9:36" x14ac:dyDescent="0.2"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</row>
    <row r="273" spans="9:36" x14ac:dyDescent="0.2"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</row>
    <row r="274" spans="9:36" x14ac:dyDescent="0.2"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</row>
    <row r="275" spans="9:36" x14ac:dyDescent="0.2"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</row>
    <row r="276" spans="9:36" x14ac:dyDescent="0.2"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</row>
    <row r="277" spans="9:36" x14ac:dyDescent="0.2"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</row>
    <row r="278" spans="9:36" x14ac:dyDescent="0.2"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</row>
    <row r="279" spans="9:36" x14ac:dyDescent="0.2"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</row>
    <row r="280" spans="9:36" x14ac:dyDescent="0.2"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</row>
    <row r="281" spans="9:36" x14ac:dyDescent="0.2"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</row>
    <row r="282" spans="9:36" x14ac:dyDescent="0.2"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</row>
  </sheetData>
  <sheetProtection selectLockedCells="1"/>
  <sortState xmlns:xlrd2="http://schemas.microsoft.com/office/spreadsheetml/2017/richdata2" ref="A7:AV22">
    <sortCondition descending="1" ref="H7:H24"/>
  </sortState>
  <mergeCells count="10">
    <mergeCell ref="I27:Q27"/>
    <mergeCell ref="A1:AU1"/>
    <mergeCell ref="A26:H26"/>
    <mergeCell ref="A27:H27"/>
    <mergeCell ref="A28:H28"/>
    <mergeCell ref="I28:Q28"/>
    <mergeCell ref="I2:AU3"/>
    <mergeCell ref="A2:A3"/>
    <mergeCell ref="B2:B3"/>
    <mergeCell ref="I26:Q26"/>
  </mergeCells>
  <phoneticPr fontId="0" type="noConversion"/>
  <pageMargins left="0.23622047244094491" right="0.23622047244094491" top="0.35433070866141736" bottom="0.35433070866141736" header="0" footer="0"/>
  <pageSetup paperSize="9" scale="34" orientation="portrait" horizontalDpi="4294967293" verticalDpi="4294967293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Macro4">
                <anchor moveWithCells="1">
                  <from>
                    <xdr:col>0</xdr:col>
                    <xdr:colOff>581025</xdr:colOff>
                    <xdr:row>0</xdr:row>
                    <xdr:rowOff>257175</xdr:rowOff>
                  </from>
                  <to>
                    <xdr:col>0</xdr:col>
                    <xdr:colOff>1476375</xdr:colOff>
                    <xdr:row>0</xdr:row>
                    <xdr:rowOff>800100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Button 2">
              <controlPr defaultSize="0" print="0" autoFill="0" autoPict="0" macro="[0]!Macro2">
                <anchor moveWithCells="1">
                  <from>
                    <xdr:col>2</xdr:col>
                    <xdr:colOff>495300</xdr:colOff>
                    <xdr:row>0</xdr:row>
                    <xdr:rowOff>238125</xdr:rowOff>
                  </from>
                  <to>
                    <xdr:col>4</xdr:col>
                    <xdr:colOff>28575</xdr:colOff>
                    <xdr:row>0</xdr:row>
                    <xdr:rowOff>790575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Button 3">
              <controlPr defaultSize="0" print="0" autoFill="0" autoPict="0" macro="[0]!Macro6">
                <anchor moveWithCells="1">
                  <from>
                    <xdr:col>4</xdr:col>
                    <xdr:colOff>695325</xdr:colOff>
                    <xdr:row>0</xdr:row>
                    <xdr:rowOff>238125</xdr:rowOff>
                  </from>
                  <to>
                    <xdr:col>8</xdr:col>
                    <xdr:colOff>57150</xdr:colOff>
                    <xdr:row>0</xdr:row>
                    <xdr:rowOff>790575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Luchtgeweer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de vaan</dc:creator>
  <cp:lastModifiedBy>jan de vaan</cp:lastModifiedBy>
  <cp:lastPrinted>2026-03-24T15:49:03Z</cp:lastPrinted>
  <dcterms:created xsi:type="dcterms:W3CDTF">1998-11-05T22:43:58Z</dcterms:created>
  <dcterms:modified xsi:type="dcterms:W3CDTF">2026-03-27T10:01:21Z</dcterms:modified>
</cp:coreProperties>
</file>